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cuments\"/>
    </mc:Choice>
  </mc:AlternateContent>
  <xr:revisionPtr revIDLastSave="0" documentId="8_{7054D37E-C9D5-4E43-95E8-DC62EE47F529}" xr6:coauthVersionLast="46" xr6:coauthVersionMax="46" xr10:uidLastSave="{00000000-0000-0000-0000-000000000000}"/>
  <bookViews>
    <workbookView xWindow="2535" yWindow="3525" windowWidth="21600" windowHeight="11385" tabRatio="932" firstSheet="43" activeTab="43" xr2:uid="{00000000-000D-0000-FFFF-FFFF00000000}"/>
  </bookViews>
  <sheets>
    <sheet name="Schedule of Events" sheetId="28" r:id="rId1"/>
    <sheet name="Participants" sheetId="40" r:id="rId2"/>
    <sheet name="Sheet1" sheetId="68" r:id="rId3"/>
    <sheet name="Schedule" sheetId="67" r:id="rId4"/>
    <sheet name="Teams" sheetId="66" r:id="rId5"/>
    <sheet name="1600 Boys" sheetId="29" r:id="rId6"/>
    <sheet name="400 4th Boys" sheetId="34" r:id="rId7"/>
    <sheet name="50 4th Boys" sheetId="18" r:id="rId8"/>
    <sheet name="200 4th Boys" sheetId="35" r:id="rId9"/>
    <sheet name="800 4th Boys" sheetId="42" r:id="rId10"/>
    <sheet name="100 4th Boys" sheetId="24" r:id="rId11"/>
    <sheet name="Baseball 4th Boys" sheetId="59" r:id="rId12"/>
    <sheet name="LongJump 4th Boys" sheetId="54" r:id="rId13"/>
    <sheet name="HighJump 4th Boys" sheetId="49" r:id="rId14"/>
    <sheet name="400 56 Boys" sheetId="32" r:id="rId15"/>
    <sheet name="50 56 Boys" sheetId="20" r:id="rId16"/>
    <sheet name="200 56 Boys" sheetId="37" r:id="rId17"/>
    <sheet name="800 56 Boys" sheetId="43" r:id="rId18"/>
    <sheet name="100 56 Boys" sheetId="25" r:id="rId19"/>
    <sheet name="Shotput 56 Boys" sheetId="12" r:id="rId20"/>
    <sheet name="LongJump 56 Boys" sheetId="53" r:id="rId21"/>
    <sheet name="HighJump 56 Boys" sheetId="48" r:id="rId22"/>
    <sheet name="Hurdles Cadet Boys" sheetId="5" r:id="rId23"/>
    <sheet name="200 Cadet Boys" sheetId="39" r:id="rId24"/>
    <sheet name="400 Cadet Boys" sheetId="33" r:id="rId25"/>
    <sheet name="800 Cadet Boys" sheetId="44" r:id="rId26"/>
    <sheet name="100 Cadet Boys" sheetId="4" r:id="rId27"/>
    <sheet name="Shotput Cadet Boys" sheetId="47" r:id="rId28"/>
    <sheet name="LongJump Cadet Boys" sheetId="14" r:id="rId29"/>
    <sheet name="HighJump Cadet Boys" sheetId="13" r:id="rId30"/>
    <sheet name="4X100 Boys" sheetId="10" r:id="rId31"/>
    <sheet name="800XMedley Boys" sheetId="11" r:id="rId32"/>
    <sheet name="1600 Girls" sheetId="9" r:id="rId33"/>
    <sheet name="400 4th Girls" sheetId="30" r:id="rId34"/>
    <sheet name="50 4th Girls" sheetId="3" r:id="rId35"/>
    <sheet name="200 4th Girls" sheetId="38" r:id="rId36"/>
    <sheet name="800 4th Girls" sheetId="45" r:id="rId37"/>
    <sheet name="100 4th Girls" sheetId="26" r:id="rId38"/>
    <sheet name="Softball 4th Girls" sheetId="58" r:id="rId39"/>
    <sheet name="Kickball 4th Girls" sheetId="15" r:id="rId40"/>
    <sheet name="LongJump 4th Girls" sheetId="57" r:id="rId41"/>
    <sheet name="HighJump 4th Girls" sheetId="51" r:id="rId42"/>
    <sheet name="400 56 Girls" sheetId="31" r:id="rId43"/>
    <sheet name="50 56 Girls" sheetId="19" r:id="rId44"/>
    <sheet name="200 56 Girls" sheetId="36" r:id="rId45"/>
    <sheet name="800 56 Girls" sheetId="41" r:id="rId46"/>
    <sheet name="100 56 Girls" sheetId="22" r:id="rId47"/>
    <sheet name="Softball 56 Girls" sheetId="60" r:id="rId48"/>
    <sheet name="Kickball 56 Girls" sheetId="16" r:id="rId49"/>
    <sheet name="LongJump 56 Girls" sheetId="56" r:id="rId50"/>
    <sheet name="HighJump 56 Girls" sheetId="52" r:id="rId51"/>
    <sheet name="Hurdles Cadet Girls" sheetId="27" r:id="rId52"/>
    <sheet name="400 Cadet Girls" sheetId="7" r:id="rId53"/>
    <sheet name="200 Cadet Girls" sheetId="6" r:id="rId54"/>
    <sheet name="800 Cadet Girls" sheetId="8" r:id="rId55"/>
    <sheet name="100 Cadet Girls" sheetId="23" r:id="rId56"/>
    <sheet name="Shotput Cadet Girls" sheetId="46" r:id="rId57"/>
    <sheet name="Kickball Cadet Girls" sheetId="64" r:id="rId58"/>
    <sheet name="LongJump Cadet Girls" sheetId="55" r:id="rId59"/>
    <sheet name="HighJump Cadet Girls" sheetId="50" r:id="rId60"/>
    <sheet name="4X100 Girls" sheetId="62" r:id="rId61"/>
    <sheet name="800XMedley Girls" sheetId="63" r:id="rId62"/>
    <sheet name="Field" sheetId="2" r:id="rId63"/>
  </sheets>
  <externalReferences>
    <externalReference r:id="rId64"/>
  </externalReferences>
  <definedNames>
    <definedName name="_xlnm._FilterDatabase" localSheetId="20" hidden="1">'LongJump 56 Boys'!$A$1:$K$101</definedName>
    <definedName name="_xlnm._FilterDatabase" localSheetId="1" hidden="1">Participants!$A$1:$S$1066</definedName>
    <definedName name="_xlnm._FilterDatabase" localSheetId="0" hidden="1">'Schedule of Events'!$X$1:$AI$58</definedName>
    <definedName name="_xlnm._FilterDatabase" localSheetId="27" hidden="1">'Shotput Cadet Boys'!$A$1:$K$98</definedName>
    <definedName name="_xlnm._FilterDatabase" localSheetId="4" hidden="1">Teams!$B$7:$F$29</definedName>
    <definedName name="Grade">#REF!</definedName>
    <definedName name="SchoolName">#REF!</definedName>
    <definedName name="sort">'1600 Boys'!$B$2:$D$15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9" l="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6" i="40"/>
  <c r="G77" i="40"/>
  <c r="G78" i="40"/>
  <c r="G79" i="40"/>
  <c r="G80" i="40"/>
  <c r="G81" i="40"/>
  <c r="G82" i="40"/>
  <c r="G83" i="40"/>
  <c r="G84" i="40"/>
  <c r="G85" i="40"/>
  <c r="G86" i="40"/>
  <c r="G87" i="40"/>
  <c r="G88" i="40"/>
  <c r="G89" i="40"/>
  <c r="G90" i="40"/>
  <c r="G91" i="40"/>
  <c r="G92" i="40"/>
  <c r="G93" i="40"/>
  <c r="G94" i="40"/>
  <c r="G95" i="40"/>
  <c r="G96" i="40"/>
  <c r="G97" i="40"/>
  <c r="G98" i="40"/>
  <c r="G99" i="40"/>
  <c r="G100" i="40"/>
  <c r="G101" i="40"/>
  <c r="G102" i="40"/>
  <c r="G103" i="40"/>
  <c r="G104" i="40"/>
  <c r="G105" i="40"/>
  <c r="G106" i="40"/>
  <c r="G107" i="40"/>
  <c r="G108" i="40"/>
  <c r="G109" i="40"/>
  <c r="G110" i="40"/>
  <c r="G111" i="40"/>
  <c r="G112" i="40"/>
  <c r="G113" i="40"/>
  <c r="G114" i="40"/>
  <c r="G115" i="40"/>
  <c r="G116" i="40"/>
  <c r="G117" i="40"/>
  <c r="G118" i="40"/>
  <c r="G119" i="40"/>
  <c r="G120" i="40"/>
  <c r="G121" i="40"/>
  <c r="G122" i="40"/>
  <c r="G123" i="40"/>
  <c r="G124" i="40"/>
  <c r="G125" i="40"/>
  <c r="G126" i="40"/>
  <c r="G127" i="40"/>
  <c r="G128" i="40"/>
  <c r="G129" i="40"/>
  <c r="G130" i="40"/>
  <c r="G131" i="40"/>
  <c r="G132" i="40"/>
  <c r="G133" i="40"/>
  <c r="G134" i="40"/>
  <c r="G135" i="40"/>
  <c r="G136" i="40"/>
  <c r="G137" i="40"/>
  <c r="G138" i="40"/>
  <c r="G139" i="40"/>
  <c r="G140" i="40"/>
  <c r="G141" i="40"/>
  <c r="G142" i="40"/>
  <c r="G143" i="40"/>
  <c r="G144" i="40"/>
  <c r="G145" i="40"/>
  <c r="G146" i="40"/>
  <c r="G147" i="40"/>
  <c r="G148" i="40"/>
  <c r="G149" i="40"/>
  <c r="G150" i="40"/>
  <c r="G151" i="40"/>
  <c r="G152" i="40"/>
  <c r="G153" i="40"/>
  <c r="G154" i="40"/>
  <c r="G155" i="40"/>
  <c r="G156" i="40"/>
  <c r="G157" i="40"/>
  <c r="G158" i="40"/>
  <c r="G159" i="40"/>
  <c r="G160" i="40"/>
  <c r="G161" i="40"/>
  <c r="G162" i="40"/>
  <c r="G163" i="40"/>
  <c r="G164" i="40"/>
  <c r="G165" i="40"/>
  <c r="G166" i="40"/>
  <c r="G167" i="40"/>
  <c r="G168" i="40"/>
  <c r="G169" i="40"/>
  <c r="G170" i="40"/>
  <c r="G171" i="40"/>
  <c r="G172" i="40"/>
  <c r="G173" i="40"/>
  <c r="G174" i="40"/>
  <c r="G175" i="40"/>
  <c r="G176" i="40"/>
  <c r="G177" i="40"/>
  <c r="G178" i="40"/>
  <c r="G179" i="40"/>
  <c r="G180" i="40"/>
  <c r="G181" i="40"/>
  <c r="G182" i="40"/>
  <c r="G183" i="40"/>
  <c r="G184" i="40"/>
  <c r="G185" i="40"/>
  <c r="G186" i="40"/>
  <c r="G187" i="40"/>
  <c r="G188" i="40"/>
  <c r="G189" i="40"/>
  <c r="G190" i="40"/>
  <c r="G191" i="40"/>
  <c r="G192" i="40"/>
  <c r="G193" i="40"/>
  <c r="G194" i="40"/>
  <c r="G195" i="40"/>
  <c r="G196" i="40"/>
  <c r="G197" i="40"/>
  <c r="G198" i="40"/>
  <c r="G199" i="40"/>
  <c r="G200" i="40"/>
  <c r="G201" i="40"/>
  <c r="G202" i="40"/>
  <c r="G203" i="40"/>
  <c r="G204" i="40"/>
  <c r="G205" i="40"/>
  <c r="G206" i="40"/>
  <c r="G207" i="40"/>
  <c r="G208" i="40"/>
  <c r="G209" i="40"/>
  <c r="G210" i="40"/>
  <c r="G211" i="40"/>
  <c r="G212" i="40"/>
  <c r="G213" i="40"/>
  <c r="G214" i="40"/>
  <c r="G215" i="40"/>
  <c r="G216" i="40"/>
  <c r="G217" i="40"/>
  <c r="G218" i="40"/>
  <c r="G219" i="40"/>
  <c r="G220" i="40"/>
  <c r="G221" i="40"/>
  <c r="G222" i="40"/>
  <c r="G223" i="40"/>
  <c r="G224" i="40"/>
  <c r="G225" i="40"/>
  <c r="G226" i="40"/>
  <c r="G227" i="40"/>
  <c r="G228" i="40"/>
  <c r="G229" i="40"/>
  <c r="G230" i="40"/>
  <c r="G231" i="40"/>
  <c r="G232" i="40"/>
  <c r="G233" i="40"/>
  <c r="G234" i="40"/>
  <c r="G235" i="40"/>
  <c r="G236" i="40"/>
  <c r="G237" i="40"/>
  <c r="G238" i="40"/>
  <c r="G239" i="40"/>
  <c r="G240" i="40"/>
  <c r="G241" i="40"/>
  <c r="G242" i="40"/>
  <c r="G243" i="40"/>
  <c r="G244" i="40"/>
  <c r="G245" i="40"/>
  <c r="G246" i="40"/>
  <c r="G247" i="40"/>
  <c r="G248" i="40"/>
  <c r="G249" i="40"/>
  <c r="G250" i="40"/>
  <c r="G251" i="40"/>
  <c r="G252" i="40"/>
  <c r="G253" i="40"/>
  <c r="G254" i="40"/>
  <c r="G255" i="40"/>
  <c r="G256" i="40"/>
  <c r="G257" i="40"/>
  <c r="G258" i="40"/>
  <c r="G259" i="40"/>
  <c r="G260" i="40"/>
  <c r="G261" i="40"/>
  <c r="G262" i="40"/>
  <c r="G263" i="40"/>
  <c r="G264" i="40"/>
  <c r="G265" i="40"/>
  <c r="G266" i="40"/>
  <c r="G267" i="40"/>
  <c r="G268" i="40"/>
  <c r="G269" i="40"/>
  <c r="G270" i="40"/>
  <c r="G271" i="40"/>
  <c r="G272" i="40"/>
  <c r="G273" i="40"/>
  <c r="G274" i="40"/>
  <c r="G275" i="40"/>
  <c r="G276" i="40"/>
  <c r="G277" i="40"/>
  <c r="G278" i="40"/>
  <c r="G279" i="40"/>
  <c r="G280" i="40"/>
  <c r="G281" i="40"/>
  <c r="G282" i="40"/>
  <c r="G283" i="40"/>
  <c r="G284" i="40"/>
  <c r="G285" i="40"/>
  <c r="G286" i="40"/>
  <c r="G287" i="40"/>
  <c r="G288" i="40"/>
  <c r="G289" i="40"/>
  <c r="G290" i="40"/>
  <c r="G291" i="40"/>
  <c r="G292" i="40"/>
  <c r="G293" i="40"/>
  <c r="G294" i="40"/>
  <c r="G295" i="40"/>
  <c r="G296" i="40"/>
  <c r="G297" i="40"/>
  <c r="G298" i="40"/>
  <c r="G299" i="40"/>
  <c r="G300" i="40"/>
  <c r="G301" i="40"/>
  <c r="G302" i="40"/>
  <c r="G303" i="40"/>
  <c r="G304" i="40"/>
  <c r="G305" i="40"/>
  <c r="G306" i="40"/>
  <c r="G307" i="40"/>
  <c r="G308" i="40"/>
  <c r="G309" i="40"/>
  <c r="G310" i="40"/>
  <c r="G311" i="40"/>
  <c r="G312" i="40"/>
  <c r="G313" i="40"/>
  <c r="G314" i="40"/>
  <c r="G315" i="40"/>
  <c r="G316" i="40"/>
  <c r="G317" i="40"/>
  <c r="G318" i="40"/>
  <c r="G319" i="40"/>
  <c r="G320" i="40"/>
  <c r="G321" i="40"/>
  <c r="G322" i="40"/>
  <c r="G323" i="40"/>
  <c r="G324" i="40"/>
  <c r="G325" i="40"/>
  <c r="G326" i="40"/>
  <c r="G327" i="40"/>
  <c r="G328" i="40"/>
  <c r="G329" i="40"/>
  <c r="G330" i="40"/>
  <c r="G331" i="40"/>
  <c r="G332" i="40"/>
  <c r="G333" i="40"/>
  <c r="G334" i="40"/>
  <c r="G335" i="40"/>
  <c r="G336" i="40"/>
  <c r="G337" i="40"/>
  <c r="G338" i="40"/>
  <c r="G339" i="40"/>
  <c r="G340" i="40"/>
  <c r="G341" i="40"/>
  <c r="G342" i="40"/>
  <c r="G343" i="40"/>
  <c r="G344" i="40"/>
  <c r="G345" i="40"/>
  <c r="G346" i="40"/>
  <c r="G347" i="40"/>
  <c r="G348" i="40"/>
  <c r="G349" i="40"/>
  <c r="G350" i="40"/>
  <c r="G351" i="40"/>
  <c r="G352" i="40"/>
  <c r="G353" i="40"/>
  <c r="G354" i="40"/>
  <c r="G355" i="40"/>
  <c r="G356" i="40"/>
  <c r="G357" i="40"/>
  <c r="G358" i="40"/>
  <c r="G359" i="40"/>
  <c r="G360" i="40"/>
  <c r="G361" i="40"/>
  <c r="G362" i="40"/>
  <c r="G363" i="40"/>
  <c r="G364" i="40"/>
  <c r="G365" i="40"/>
  <c r="G366" i="40"/>
  <c r="G367" i="40"/>
  <c r="G368" i="40"/>
  <c r="G369" i="40"/>
  <c r="G370" i="40"/>
  <c r="G371" i="40"/>
  <c r="G372" i="40"/>
  <c r="G373" i="40"/>
  <c r="G374" i="40"/>
  <c r="G375" i="40"/>
  <c r="G376" i="40"/>
  <c r="G377" i="40"/>
  <c r="G378" i="40"/>
  <c r="G379" i="40"/>
  <c r="G380" i="40"/>
  <c r="G381" i="40"/>
  <c r="G382" i="40"/>
  <c r="G383" i="40"/>
  <c r="G384" i="40"/>
  <c r="G385" i="40"/>
  <c r="G386" i="40"/>
  <c r="G387" i="40"/>
  <c r="G388" i="40"/>
  <c r="G389" i="40"/>
  <c r="G390" i="40"/>
  <c r="G391" i="40"/>
  <c r="G392" i="40"/>
  <c r="G393" i="40"/>
  <c r="G394" i="40"/>
  <c r="G395" i="40"/>
  <c r="G396" i="40"/>
  <c r="G397" i="40"/>
  <c r="G398" i="40"/>
  <c r="G399" i="40"/>
  <c r="G400" i="40"/>
  <c r="G401" i="40"/>
  <c r="G402" i="40"/>
  <c r="G403" i="40"/>
  <c r="G404" i="40"/>
  <c r="G405" i="40"/>
  <c r="G406" i="40"/>
  <c r="G407" i="40"/>
  <c r="G408" i="40"/>
  <c r="G409" i="40"/>
  <c r="G410" i="40"/>
  <c r="G411" i="40"/>
  <c r="G412" i="40"/>
  <c r="G413" i="40"/>
  <c r="G414" i="40"/>
  <c r="G415" i="40"/>
  <c r="G416" i="40"/>
  <c r="G417" i="40"/>
  <c r="G418" i="40"/>
  <c r="G419" i="40"/>
  <c r="G420" i="40"/>
  <c r="G421" i="40"/>
  <c r="G422" i="40"/>
  <c r="G423" i="40"/>
  <c r="G424" i="40"/>
  <c r="G425" i="40"/>
  <c r="G426" i="40"/>
  <c r="G427" i="40"/>
  <c r="G428" i="40"/>
  <c r="G429" i="40"/>
  <c r="G430" i="40"/>
  <c r="G431" i="40"/>
  <c r="G432" i="40"/>
  <c r="G433" i="40"/>
  <c r="G434" i="40"/>
  <c r="G435" i="40"/>
  <c r="G436" i="40"/>
  <c r="G437" i="40"/>
  <c r="G438" i="40"/>
  <c r="G439" i="40"/>
  <c r="G440" i="40"/>
  <c r="G441" i="40"/>
  <c r="G442" i="40"/>
  <c r="G443" i="40"/>
  <c r="G444" i="40"/>
  <c r="G445" i="40"/>
  <c r="G446" i="40"/>
  <c r="G447" i="40"/>
  <c r="G448" i="40"/>
  <c r="G449" i="40"/>
  <c r="G450" i="40"/>
  <c r="G451" i="40"/>
  <c r="G452" i="40"/>
  <c r="G453" i="40"/>
  <c r="G454" i="40"/>
  <c r="G455" i="40"/>
  <c r="G456" i="40"/>
  <c r="G457" i="40"/>
  <c r="G458" i="40"/>
  <c r="G459" i="40"/>
  <c r="G460" i="40"/>
  <c r="G461" i="40"/>
  <c r="G462" i="40"/>
  <c r="G463" i="40"/>
  <c r="G464" i="40"/>
  <c r="G465" i="40"/>
  <c r="G466" i="40"/>
  <c r="G467" i="40"/>
  <c r="G468" i="40"/>
  <c r="G469" i="40"/>
  <c r="G470" i="40"/>
  <c r="G471" i="40"/>
  <c r="G472" i="40"/>
  <c r="G473" i="40"/>
  <c r="G474" i="40"/>
  <c r="G475" i="40"/>
  <c r="G476" i="40"/>
  <c r="G477" i="40"/>
  <c r="G478" i="40"/>
  <c r="G479" i="40"/>
  <c r="G480" i="40"/>
  <c r="G481" i="40"/>
  <c r="G482" i="40"/>
  <c r="G483" i="40"/>
  <c r="G484" i="40"/>
  <c r="G485" i="40"/>
  <c r="G486" i="40"/>
  <c r="G487" i="40"/>
  <c r="G488" i="40"/>
  <c r="G489" i="40"/>
  <c r="G490" i="40"/>
  <c r="G491" i="40"/>
  <c r="G492" i="40"/>
  <c r="G493" i="40"/>
  <c r="G494" i="40"/>
  <c r="G495" i="40"/>
  <c r="G496" i="40"/>
  <c r="G497" i="40"/>
  <c r="G498" i="40"/>
  <c r="G499" i="40"/>
  <c r="G500" i="40"/>
  <c r="G501" i="40"/>
  <c r="G502" i="40"/>
  <c r="G503" i="40"/>
  <c r="G504" i="40"/>
  <c r="G505" i="40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B3" i="53"/>
  <c r="B2" i="53"/>
  <c r="B102" i="54"/>
  <c r="B101" i="54"/>
  <c r="B100" i="54"/>
  <c r="B99" i="54"/>
  <c r="B98" i="54"/>
  <c r="B97" i="54"/>
  <c r="B96" i="54"/>
  <c r="B95" i="54"/>
  <c r="B94" i="54"/>
  <c r="B93" i="54"/>
  <c r="B92" i="54"/>
  <c r="B91" i="54"/>
  <c r="B90" i="54"/>
  <c r="B89" i="54"/>
  <c r="B88" i="54"/>
  <c r="B87" i="54"/>
  <c r="B86" i="54"/>
  <c r="B85" i="54"/>
  <c r="B84" i="54"/>
  <c r="B83" i="54"/>
  <c r="B82" i="54"/>
  <c r="B81" i="54"/>
  <c r="B80" i="54"/>
  <c r="B79" i="54"/>
  <c r="B78" i="54"/>
  <c r="B77" i="54"/>
  <c r="B76" i="54"/>
  <c r="B75" i="54"/>
  <c r="B74" i="54"/>
  <c r="B73" i="54"/>
  <c r="B72" i="54"/>
  <c r="B71" i="54"/>
  <c r="B70" i="54"/>
  <c r="B69" i="54"/>
  <c r="B68" i="54"/>
  <c r="B67" i="54"/>
  <c r="B66" i="54"/>
  <c r="B65" i="54"/>
  <c r="B64" i="54"/>
  <c r="B63" i="54"/>
  <c r="B62" i="54"/>
  <c r="B61" i="54"/>
  <c r="B60" i="54"/>
  <c r="B59" i="54"/>
  <c r="B58" i="54"/>
  <c r="B57" i="54"/>
  <c r="B56" i="54"/>
  <c r="B55" i="54"/>
  <c r="B54" i="54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9" i="54"/>
  <c r="B8" i="54"/>
  <c r="B7" i="54"/>
  <c r="B6" i="54"/>
  <c r="B5" i="54"/>
  <c r="B4" i="54"/>
  <c r="B3" i="54"/>
  <c r="B2" i="54"/>
  <c r="B101" i="55"/>
  <c r="B100" i="55"/>
  <c r="B99" i="55"/>
  <c r="B98" i="55"/>
  <c r="B97" i="55"/>
  <c r="B96" i="55"/>
  <c r="B95" i="55"/>
  <c r="B94" i="55"/>
  <c r="B93" i="55"/>
  <c r="B92" i="55"/>
  <c r="B91" i="55"/>
  <c r="B90" i="55"/>
  <c r="B89" i="55"/>
  <c r="B88" i="55"/>
  <c r="B87" i="55"/>
  <c r="B86" i="55"/>
  <c r="B85" i="55"/>
  <c r="B84" i="55"/>
  <c r="B83" i="55"/>
  <c r="B82" i="55"/>
  <c r="B81" i="55"/>
  <c r="B80" i="55"/>
  <c r="B79" i="55"/>
  <c r="B78" i="55"/>
  <c r="B77" i="55"/>
  <c r="B76" i="55"/>
  <c r="B75" i="55"/>
  <c r="B74" i="55"/>
  <c r="B73" i="55"/>
  <c r="B72" i="55"/>
  <c r="B71" i="55"/>
  <c r="B70" i="55"/>
  <c r="B69" i="55"/>
  <c r="B68" i="55"/>
  <c r="B67" i="55"/>
  <c r="B66" i="55"/>
  <c r="B65" i="55"/>
  <c r="B64" i="55"/>
  <c r="B63" i="55"/>
  <c r="B62" i="55"/>
  <c r="B61" i="55"/>
  <c r="B60" i="55"/>
  <c r="B59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B8" i="55"/>
  <c r="B7" i="55"/>
  <c r="B6" i="55"/>
  <c r="B5" i="55"/>
  <c r="B4" i="55"/>
  <c r="B3" i="55"/>
  <c r="B2" i="55"/>
  <c r="B101" i="56"/>
  <c r="B100" i="56"/>
  <c r="B99" i="56"/>
  <c r="B98" i="56"/>
  <c r="B97" i="56"/>
  <c r="B96" i="56"/>
  <c r="B95" i="56"/>
  <c r="B94" i="56"/>
  <c r="B93" i="56"/>
  <c r="B92" i="56"/>
  <c r="B91" i="56"/>
  <c r="B90" i="56"/>
  <c r="B89" i="56"/>
  <c r="B88" i="56"/>
  <c r="B87" i="56"/>
  <c r="B86" i="56"/>
  <c r="B85" i="56"/>
  <c r="B84" i="56"/>
  <c r="B83" i="56"/>
  <c r="B82" i="56"/>
  <c r="B81" i="56"/>
  <c r="B80" i="56"/>
  <c r="B79" i="56"/>
  <c r="B78" i="56"/>
  <c r="B77" i="56"/>
  <c r="B76" i="56"/>
  <c r="B75" i="56"/>
  <c r="B74" i="56"/>
  <c r="B73" i="56"/>
  <c r="B72" i="56"/>
  <c r="B71" i="56"/>
  <c r="B70" i="56"/>
  <c r="B69" i="56"/>
  <c r="B68" i="56"/>
  <c r="B67" i="56"/>
  <c r="B66" i="56"/>
  <c r="B65" i="56"/>
  <c r="B64" i="56"/>
  <c r="B63" i="56"/>
  <c r="B62" i="56"/>
  <c r="B61" i="56"/>
  <c r="B60" i="56"/>
  <c r="B59" i="56"/>
  <c r="B58" i="56"/>
  <c r="B57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6" i="56"/>
  <c r="B5" i="56"/>
  <c r="B4" i="56"/>
  <c r="B3" i="56"/>
  <c r="B2" i="56"/>
  <c r="B101" i="57"/>
  <c r="B100" i="57"/>
  <c r="B99" i="57"/>
  <c r="B98" i="57"/>
  <c r="B97" i="57"/>
  <c r="B96" i="57"/>
  <c r="B95" i="57"/>
  <c r="B94" i="57"/>
  <c r="B93" i="57"/>
  <c r="B92" i="57"/>
  <c r="B91" i="57"/>
  <c r="B90" i="57"/>
  <c r="B89" i="57"/>
  <c r="B88" i="57"/>
  <c r="B87" i="57"/>
  <c r="B86" i="57"/>
  <c r="B85" i="57"/>
  <c r="B84" i="57"/>
  <c r="B83" i="57"/>
  <c r="B82" i="57"/>
  <c r="B81" i="57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6" i="57"/>
  <c r="B5" i="57"/>
  <c r="B4" i="57"/>
  <c r="B3" i="57"/>
  <c r="B2" i="57"/>
  <c r="B101" i="48" l="1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E101" i="49"/>
  <c r="D101" i="49"/>
  <c r="C101" i="49"/>
  <c r="E100" i="49"/>
  <c r="D100" i="49"/>
  <c r="C100" i="49"/>
  <c r="E99" i="49"/>
  <c r="D99" i="49"/>
  <c r="C99" i="49"/>
  <c r="E98" i="49"/>
  <c r="D98" i="49"/>
  <c r="C98" i="49"/>
  <c r="E97" i="49"/>
  <c r="D97" i="49"/>
  <c r="C97" i="49"/>
  <c r="E96" i="49"/>
  <c r="D96" i="49"/>
  <c r="C96" i="49"/>
  <c r="E95" i="49"/>
  <c r="D95" i="49"/>
  <c r="C95" i="49"/>
  <c r="E94" i="49"/>
  <c r="D94" i="49"/>
  <c r="C94" i="49"/>
  <c r="E93" i="49"/>
  <c r="D93" i="49"/>
  <c r="C93" i="49"/>
  <c r="E92" i="49"/>
  <c r="D92" i="49"/>
  <c r="C92" i="49"/>
  <c r="E91" i="49"/>
  <c r="D91" i="49"/>
  <c r="C91" i="49"/>
  <c r="E90" i="49"/>
  <c r="D90" i="49"/>
  <c r="C90" i="49"/>
  <c r="E89" i="49"/>
  <c r="D89" i="49"/>
  <c r="C89" i="49"/>
  <c r="E88" i="49"/>
  <c r="D88" i="49"/>
  <c r="C88" i="49"/>
  <c r="E87" i="49"/>
  <c r="D87" i="49"/>
  <c r="C87" i="49"/>
  <c r="E86" i="49"/>
  <c r="D86" i="49"/>
  <c r="C86" i="49"/>
  <c r="E85" i="49"/>
  <c r="D85" i="49"/>
  <c r="C85" i="49"/>
  <c r="E84" i="49"/>
  <c r="D84" i="49"/>
  <c r="C84" i="49"/>
  <c r="E83" i="49"/>
  <c r="D83" i="49"/>
  <c r="C83" i="49"/>
  <c r="E82" i="49"/>
  <c r="D82" i="49"/>
  <c r="C82" i="49"/>
  <c r="E81" i="49"/>
  <c r="D81" i="49"/>
  <c r="C81" i="49"/>
  <c r="E80" i="49"/>
  <c r="D80" i="49"/>
  <c r="C80" i="49"/>
  <c r="E79" i="49"/>
  <c r="D79" i="49"/>
  <c r="C79" i="49"/>
  <c r="E78" i="49"/>
  <c r="D78" i="49"/>
  <c r="C78" i="49"/>
  <c r="E77" i="49"/>
  <c r="D77" i="49"/>
  <c r="C77" i="49"/>
  <c r="E76" i="49"/>
  <c r="D76" i="49"/>
  <c r="C76" i="49"/>
  <c r="E75" i="49"/>
  <c r="D75" i="49"/>
  <c r="C75" i="49"/>
  <c r="E74" i="49"/>
  <c r="D74" i="49"/>
  <c r="C74" i="49"/>
  <c r="E73" i="49"/>
  <c r="D73" i="49"/>
  <c r="C73" i="49"/>
  <c r="E72" i="49"/>
  <c r="D72" i="49"/>
  <c r="C72" i="49"/>
  <c r="E71" i="49"/>
  <c r="D71" i="49"/>
  <c r="C71" i="49"/>
  <c r="E70" i="49"/>
  <c r="D70" i="49"/>
  <c r="C70" i="49"/>
  <c r="E69" i="49"/>
  <c r="D69" i="49"/>
  <c r="C69" i="49"/>
  <c r="E68" i="49"/>
  <c r="D68" i="49"/>
  <c r="C68" i="49"/>
  <c r="E67" i="49"/>
  <c r="D67" i="49"/>
  <c r="C67" i="49"/>
  <c r="E66" i="49"/>
  <c r="D66" i="49"/>
  <c r="C66" i="49"/>
  <c r="E65" i="49"/>
  <c r="D65" i="49"/>
  <c r="C65" i="49"/>
  <c r="E64" i="49"/>
  <c r="D64" i="49"/>
  <c r="C64" i="49"/>
  <c r="E63" i="49"/>
  <c r="D63" i="49"/>
  <c r="C63" i="49"/>
  <c r="E62" i="49"/>
  <c r="D62" i="49"/>
  <c r="C62" i="49"/>
  <c r="E61" i="49"/>
  <c r="D61" i="49"/>
  <c r="C61" i="49"/>
  <c r="E60" i="49"/>
  <c r="D60" i="49"/>
  <c r="C60" i="49"/>
  <c r="E59" i="49"/>
  <c r="D59" i="49"/>
  <c r="C59" i="49"/>
  <c r="E58" i="49"/>
  <c r="D58" i="49"/>
  <c r="C58" i="49"/>
  <c r="E57" i="49"/>
  <c r="D57" i="49"/>
  <c r="C57" i="49"/>
  <c r="E56" i="49"/>
  <c r="D56" i="49"/>
  <c r="C56" i="49"/>
  <c r="E55" i="49"/>
  <c r="D55" i="49"/>
  <c r="C55" i="49"/>
  <c r="E54" i="49"/>
  <c r="D54" i="49"/>
  <c r="C54" i="49"/>
  <c r="E53" i="49"/>
  <c r="D53" i="49"/>
  <c r="C53" i="49"/>
  <c r="E52" i="49"/>
  <c r="D52" i="49"/>
  <c r="C52" i="49"/>
  <c r="E51" i="49"/>
  <c r="D51" i="49"/>
  <c r="C51" i="49"/>
  <c r="E50" i="49"/>
  <c r="D50" i="49"/>
  <c r="C50" i="49"/>
  <c r="E49" i="49"/>
  <c r="D49" i="49"/>
  <c r="C49" i="49"/>
  <c r="E48" i="49"/>
  <c r="D48" i="49"/>
  <c r="C48" i="49"/>
  <c r="E47" i="49"/>
  <c r="D47" i="49"/>
  <c r="C47" i="49"/>
  <c r="E46" i="49"/>
  <c r="D46" i="49"/>
  <c r="C46" i="49"/>
  <c r="E45" i="49"/>
  <c r="D45" i="49"/>
  <c r="C45" i="49"/>
  <c r="E44" i="49"/>
  <c r="D44" i="49"/>
  <c r="C44" i="49"/>
  <c r="E43" i="49"/>
  <c r="D43" i="49"/>
  <c r="C43" i="49"/>
  <c r="E42" i="49"/>
  <c r="D42" i="49"/>
  <c r="C42" i="49"/>
  <c r="E41" i="49"/>
  <c r="D41" i="49"/>
  <c r="C41" i="49"/>
  <c r="E40" i="49"/>
  <c r="D40" i="49"/>
  <c r="C40" i="49"/>
  <c r="E39" i="49"/>
  <c r="D39" i="49"/>
  <c r="C39" i="49"/>
  <c r="E38" i="49"/>
  <c r="D38" i="49"/>
  <c r="C38" i="49"/>
  <c r="E37" i="49"/>
  <c r="D37" i="49"/>
  <c r="C37" i="49"/>
  <c r="E36" i="49"/>
  <c r="D36" i="49"/>
  <c r="C36" i="49"/>
  <c r="E35" i="49"/>
  <c r="D35" i="49"/>
  <c r="C35" i="49"/>
  <c r="E34" i="49"/>
  <c r="D34" i="49"/>
  <c r="C34" i="49"/>
  <c r="E33" i="49"/>
  <c r="D33" i="49"/>
  <c r="C33" i="49"/>
  <c r="E32" i="49"/>
  <c r="D32" i="49"/>
  <c r="C32" i="49"/>
  <c r="E31" i="49"/>
  <c r="D31" i="49"/>
  <c r="C31" i="49"/>
  <c r="E30" i="49"/>
  <c r="D30" i="49"/>
  <c r="C30" i="49"/>
  <c r="E29" i="49"/>
  <c r="D29" i="49"/>
  <c r="C29" i="49"/>
  <c r="E28" i="49"/>
  <c r="D28" i="49"/>
  <c r="C28" i="49"/>
  <c r="E27" i="49"/>
  <c r="D27" i="49"/>
  <c r="C27" i="49"/>
  <c r="E26" i="49"/>
  <c r="D26" i="49"/>
  <c r="C26" i="49"/>
  <c r="E25" i="49"/>
  <c r="D25" i="49"/>
  <c r="C25" i="49"/>
  <c r="E24" i="49"/>
  <c r="D24" i="49"/>
  <c r="C24" i="49"/>
  <c r="E23" i="49"/>
  <c r="D23" i="49"/>
  <c r="C23" i="49"/>
  <c r="E22" i="49"/>
  <c r="D22" i="49"/>
  <c r="C22" i="49"/>
  <c r="E21" i="49"/>
  <c r="D21" i="49"/>
  <c r="C21" i="49"/>
  <c r="E20" i="49"/>
  <c r="D20" i="49"/>
  <c r="C20" i="49"/>
  <c r="E19" i="49"/>
  <c r="D19" i="49"/>
  <c r="C19" i="49"/>
  <c r="E18" i="49"/>
  <c r="D18" i="49"/>
  <c r="C18" i="49"/>
  <c r="E17" i="49"/>
  <c r="D17" i="49"/>
  <c r="C17" i="49"/>
  <c r="E16" i="49"/>
  <c r="D16" i="49"/>
  <c r="C16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E5" i="49"/>
  <c r="D5" i="49"/>
  <c r="C5" i="49"/>
  <c r="E4" i="49"/>
  <c r="D4" i="49"/>
  <c r="C4" i="49"/>
  <c r="E3" i="49"/>
  <c r="D3" i="49"/>
  <c r="C3" i="49"/>
  <c r="E2" i="49"/>
  <c r="D2" i="49"/>
  <c r="C2" i="49"/>
  <c r="B98" i="47" l="1"/>
  <c r="B97" i="47"/>
  <c r="B96" i="47"/>
  <c r="B95" i="47"/>
  <c r="B94" i="47"/>
  <c r="B93" i="47"/>
  <c r="B92" i="47"/>
  <c r="B91" i="47"/>
  <c r="B90" i="47"/>
  <c r="B89" i="47"/>
  <c r="B88" i="47"/>
  <c r="B87" i="47"/>
  <c r="B86" i="47"/>
  <c r="B85" i="47"/>
  <c r="B84" i="47"/>
  <c r="B83" i="47"/>
  <c r="B82" i="47"/>
  <c r="B81" i="47"/>
  <c r="B80" i="47"/>
  <c r="B79" i="47"/>
  <c r="B78" i="47"/>
  <c r="B77" i="47"/>
  <c r="B76" i="47"/>
  <c r="B75" i="47"/>
  <c r="B74" i="47"/>
  <c r="B73" i="47"/>
  <c r="B72" i="47"/>
  <c r="B71" i="47"/>
  <c r="B70" i="47"/>
  <c r="B69" i="47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2" i="47"/>
  <c r="B51" i="47"/>
  <c r="B50" i="47"/>
  <c r="B49" i="47"/>
  <c r="B48" i="47"/>
  <c r="B47" i="47"/>
  <c r="B46" i="47"/>
  <c r="B45" i="47"/>
  <c r="B44" i="47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9" i="47"/>
  <c r="B8" i="47"/>
  <c r="B7" i="47"/>
  <c r="B6" i="47"/>
  <c r="B5" i="47"/>
  <c r="B4" i="47"/>
  <c r="B3" i="47"/>
  <c r="B2" i="47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101" i="59"/>
  <c r="B100" i="59"/>
  <c r="B99" i="59"/>
  <c r="B98" i="59"/>
  <c r="B97" i="59"/>
  <c r="B96" i="59"/>
  <c r="B95" i="59"/>
  <c r="B94" i="59"/>
  <c r="B93" i="59"/>
  <c r="B92" i="59"/>
  <c r="B91" i="59"/>
  <c r="B90" i="59"/>
  <c r="B89" i="59"/>
  <c r="B88" i="59"/>
  <c r="B87" i="59"/>
  <c r="B86" i="59"/>
  <c r="B85" i="59"/>
  <c r="B84" i="59"/>
  <c r="B83" i="59"/>
  <c r="B82" i="59"/>
  <c r="B81" i="59"/>
  <c r="B80" i="59"/>
  <c r="B79" i="59"/>
  <c r="B78" i="59"/>
  <c r="B77" i="59"/>
  <c r="B76" i="59"/>
  <c r="B75" i="59"/>
  <c r="B74" i="59"/>
  <c r="B73" i="59"/>
  <c r="B72" i="59"/>
  <c r="B71" i="59"/>
  <c r="B70" i="59"/>
  <c r="B69" i="59"/>
  <c r="B68" i="59"/>
  <c r="B67" i="59"/>
  <c r="B66" i="59"/>
  <c r="B65" i="59"/>
  <c r="B64" i="59"/>
  <c r="B63" i="59"/>
  <c r="B62" i="59"/>
  <c r="B61" i="59"/>
  <c r="B60" i="59"/>
  <c r="B59" i="59"/>
  <c r="B58" i="59"/>
  <c r="B57" i="59"/>
  <c r="B56" i="59"/>
  <c r="B55" i="59"/>
  <c r="B54" i="59"/>
  <c r="B53" i="59"/>
  <c r="B52" i="59"/>
  <c r="B51" i="59"/>
  <c r="B50" i="59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8" i="59"/>
  <c r="B7" i="59"/>
  <c r="B6" i="59"/>
  <c r="B5" i="59"/>
  <c r="B4" i="59"/>
  <c r="B3" i="59"/>
  <c r="B2" i="59"/>
  <c r="B101" i="64"/>
  <c r="B100" i="64"/>
  <c r="B99" i="64"/>
  <c r="B98" i="64"/>
  <c r="B97" i="64"/>
  <c r="B96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81" i="64"/>
  <c r="B80" i="64"/>
  <c r="B79" i="64"/>
  <c r="B78" i="64"/>
  <c r="B77" i="64"/>
  <c r="B76" i="64"/>
  <c r="B75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62" i="64"/>
  <c r="B61" i="64"/>
  <c r="B60" i="64"/>
  <c r="B59" i="64"/>
  <c r="B58" i="64"/>
  <c r="B57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" i="64"/>
  <c r="B4" i="64"/>
  <c r="B3" i="64"/>
  <c r="B2" i="64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98" i="46"/>
  <c r="B97" i="46"/>
  <c r="B96" i="46"/>
  <c r="B95" i="46"/>
  <c r="B94" i="46"/>
  <c r="B93" i="46"/>
  <c r="B92" i="46"/>
  <c r="B91" i="46"/>
  <c r="B90" i="46"/>
  <c r="B89" i="46"/>
  <c r="B88" i="46"/>
  <c r="B87" i="46"/>
  <c r="B86" i="46"/>
  <c r="B85" i="46"/>
  <c r="B84" i="46"/>
  <c r="B83" i="46"/>
  <c r="B82" i="46"/>
  <c r="B81" i="46"/>
  <c r="B80" i="46"/>
  <c r="B79" i="46"/>
  <c r="B78" i="46"/>
  <c r="B77" i="46"/>
  <c r="B76" i="46"/>
  <c r="B75" i="46"/>
  <c r="B74" i="46"/>
  <c r="B73" i="46"/>
  <c r="B72" i="46"/>
  <c r="B71" i="46"/>
  <c r="B70" i="46"/>
  <c r="B69" i="46"/>
  <c r="B68" i="46"/>
  <c r="B67" i="46"/>
  <c r="B66" i="46"/>
  <c r="B65" i="46"/>
  <c r="B64" i="46"/>
  <c r="B63" i="46"/>
  <c r="B62" i="46"/>
  <c r="B61" i="46"/>
  <c r="B60" i="46"/>
  <c r="B59" i="46"/>
  <c r="B58" i="46"/>
  <c r="B57" i="46"/>
  <c r="B56" i="46"/>
  <c r="B55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B9" i="46"/>
  <c r="B8" i="46"/>
  <c r="B7" i="46"/>
  <c r="B6" i="46"/>
  <c r="B5" i="46"/>
  <c r="B4" i="46"/>
  <c r="B3" i="46"/>
  <c r="B2" i="46"/>
  <c r="B101" i="60"/>
  <c r="B100" i="60"/>
  <c r="B99" i="60"/>
  <c r="B98" i="60"/>
  <c r="B97" i="60"/>
  <c r="B96" i="60"/>
  <c r="B95" i="60"/>
  <c r="B94" i="60"/>
  <c r="B93" i="60"/>
  <c r="B92" i="60"/>
  <c r="B91" i="60"/>
  <c r="B90" i="60"/>
  <c r="B89" i="60"/>
  <c r="B88" i="60"/>
  <c r="B87" i="60"/>
  <c r="B86" i="60"/>
  <c r="B85" i="60"/>
  <c r="B84" i="60"/>
  <c r="B83" i="60"/>
  <c r="B82" i="60"/>
  <c r="B81" i="60"/>
  <c r="B80" i="60"/>
  <c r="B79" i="60"/>
  <c r="B78" i="60"/>
  <c r="B77" i="60"/>
  <c r="B76" i="60"/>
  <c r="B75" i="60"/>
  <c r="B74" i="60"/>
  <c r="B73" i="60"/>
  <c r="B72" i="60"/>
  <c r="B71" i="60"/>
  <c r="B70" i="60"/>
  <c r="B69" i="60"/>
  <c r="B68" i="60"/>
  <c r="B67" i="60"/>
  <c r="B66" i="60"/>
  <c r="B65" i="60"/>
  <c r="B64" i="60"/>
  <c r="B63" i="60"/>
  <c r="B62" i="60"/>
  <c r="B61" i="60"/>
  <c r="B60" i="60"/>
  <c r="B59" i="60"/>
  <c r="B58" i="60"/>
  <c r="B57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5" i="60"/>
  <c r="B4" i="60"/>
  <c r="B3" i="60"/>
  <c r="B2" i="60"/>
  <c r="B101" i="58"/>
  <c r="B100" i="58"/>
  <c r="B99" i="58"/>
  <c r="B98" i="58"/>
  <c r="B97" i="58"/>
  <c r="B96" i="58"/>
  <c r="B95" i="58"/>
  <c r="B94" i="58"/>
  <c r="B93" i="58"/>
  <c r="B92" i="58"/>
  <c r="B91" i="58"/>
  <c r="B90" i="58"/>
  <c r="B89" i="58"/>
  <c r="B88" i="58"/>
  <c r="B87" i="58"/>
  <c r="B86" i="58"/>
  <c r="B85" i="58"/>
  <c r="B84" i="58"/>
  <c r="B83" i="58"/>
  <c r="B82" i="58"/>
  <c r="B81" i="58"/>
  <c r="B80" i="58"/>
  <c r="B79" i="58"/>
  <c r="B78" i="58"/>
  <c r="B77" i="58"/>
  <c r="B76" i="58"/>
  <c r="B75" i="58"/>
  <c r="B74" i="58"/>
  <c r="B73" i="58"/>
  <c r="B72" i="58"/>
  <c r="B71" i="58"/>
  <c r="B70" i="58"/>
  <c r="B69" i="58"/>
  <c r="B68" i="58"/>
  <c r="B67" i="58"/>
  <c r="B66" i="58"/>
  <c r="B65" i="58"/>
  <c r="B64" i="58"/>
  <c r="B63" i="58"/>
  <c r="B62" i="58"/>
  <c r="B61" i="58"/>
  <c r="B60" i="58"/>
  <c r="B59" i="58"/>
  <c r="B58" i="58"/>
  <c r="B57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B5" i="58"/>
  <c r="B4" i="58"/>
  <c r="B3" i="58"/>
  <c r="B2" i="58"/>
  <c r="K3" i="29" l="1"/>
  <c r="K4" i="29"/>
  <c r="K5" i="29"/>
  <c r="L12" i="9"/>
  <c r="H12" i="9"/>
  <c r="G12" i="9"/>
  <c r="F12" i="9"/>
  <c r="E12" i="9"/>
  <c r="L11" i="9"/>
  <c r="H11" i="9"/>
  <c r="G11" i="9"/>
  <c r="F11" i="9"/>
  <c r="E11" i="9"/>
  <c r="L10" i="9"/>
  <c r="H10" i="9"/>
  <c r="G10" i="9"/>
  <c r="F10" i="9"/>
  <c r="E10" i="9"/>
  <c r="K3" i="40"/>
  <c r="K4" i="40"/>
  <c r="K5" i="40"/>
  <c r="K6" i="40"/>
  <c r="K7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2" i="37"/>
  <c r="K3" i="37"/>
  <c r="K4" i="37"/>
  <c r="K5" i="37"/>
  <c r="K6" i="37"/>
  <c r="J2" i="37"/>
  <c r="J3" i="37"/>
  <c r="J4" i="37"/>
  <c r="J5" i="37"/>
  <c r="J6" i="37"/>
  <c r="K3" i="23" l="1"/>
  <c r="K4" i="23"/>
  <c r="K5" i="23"/>
  <c r="K6" i="23"/>
  <c r="K7" i="23"/>
  <c r="K2" i="23"/>
  <c r="J3" i="23"/>
  <c r="J4" i="23"/>
  <c r="J5" i="23"/>
  <c r="J6" i="23"/>
  <c r="J7" i="23"/>
  <c r="J2" i="23"/>
  <c r="H13" i="9" l="1"/>
  <c r="H14" i="9"/>
  <c r="H15" i="9"/>
  <c r="H16" i="9"/>
  <c r="H17" i="9"/>
  <c r="H19" i="9"/>
  <c r="H21" i="9"/>
  <c r="H22" i="9"/>
  <c r="H23" i="9"/>
  <c r="H24" i="9"/>
  <c r="H25" i="9"/>
  <c r="H26" i="9"/>
  <c r="H27" i="9"/>
  <c r="H28" i="9"/>
  <c r="H29" i="9"/>
  <c r="N3" i="9"/>
  <c r="N7" i="9"/>
  <c r="N8" i="9"/>
  <c r="N4" i="9"/>
  <c r="N5" i="9"/>
  <c r="N6" i="9"/>
  <c r="N2" i="9"/>
  <c r="E3" i="9" l="1"/>
  <c r="F3" i="9"/>
  <c r="G3" i="9"/>
  <c r="H3" i="9"/>
  <c r="E7" i="9"/>
  <c r="F7" i="9"/>
  <c r="G7" i="9"/>
  <c r="H7" i="9"/>
  <c r="E2" i="27" l="1"/>
  <c r="F2" i="27"/>
  <c r="E3" i="27"/>
  <c r="F3" i="27"/>
  <c r="E4" i="27"/>
  <c r="F4" i="27"/>
  <c r="E5" i="27"/>
  <c r="F5" i="27"/>
  <c r="E6" i="27"/>
  <c r="F6" i="27"/>
  <c r="L8" i="42" l="1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E37" i="18"/>
  <c r="F37" i="18"/>
  <c r="G37" i="18"/>
  <c r="H37" i="18"/>
  <c r="J37" i="18"/>
  <c r="K37" i="18"/>
  <c r="E38" i="18"/>
  <c r="F38" i="18"/>
  <c r="G38" i="18"/>
  <c r="H38" i="18"/>
  <c r="J38" i="18"/>
  <c r="K38" i="18"/>
  <c r="E39" i="18"/>
  <c r="F39" i="18"/>
  <c r="G39" i="18"/>
  <c r="H39" i="18"/>
  <c r="J39" i="18"/>
  <c r="K39" i="18"/>
  <c r="E40" i="18"/>
  <c r="F40" i="18"/>
  <c r="G40" i="18"/>
  <c r="H40" i="18"/>
  <c r="J40" i="18"/>
  <c r="K40" i="18"/>
  <c r="J31" i="18"/>
  <c r="J32" i="18"/>
  <c r="J33" i="18"/>
  <c r="J34" i="18"/>
  <c r="J35" i="18"/>
  <c r="J30" i="18"/>
  <c r="K35" i="18"/>
  <c r="H35" i="18"/>
  <c r="G35" i="18"/>
  <c r="F35" i="18"/>
  <c r="E35" i="18"/>
  <c r="K34" i="18"/>
  <c r="H34" i="18"/>
  <c r="G34" i="18"/>
  <c r="F34" i="18"/>
  <c r="E34" i="18"/>
  <c r="K33" i="18"/>
  <c r="H33" i="18"/>
  <c r="G33" i="18"/>
  <c r="F33" i="18"/>
  <c r="E33" i="18"/>
  <c r="K32" i="18"/>
  <c r="H32" i="18"/>
  <c r="G32" i="18"/>
  <c r="F32" i="18"/>
  <c r="E32" i="18"/>
  <c r="K31" i="18"/>
  <c r="H31" i="18"/>
  <c r="G31" i="18"/>
  <c r="F31" i="18"/>
  <c r="E31" i="18"/>
  <c r="K30" i="18"/>
  <c r="H30" i="18"/>
  <c r="G30" i="18"/>
  <c r="F30" i="18"/>
  <c r="E30" i="18"/>
  <c r="L7" i="9"/>
  <c r="L15" i="29"/>
  <c r="K1060" i="40"/>
  <c r="K1059" i="40"/>
  <c r="K1058" i="40"/>
  <c r="K1057" i="40"/>
  <c r="K1056" i="40"/>
  <c r="K1055" i="40"/>
  <c r="K1054" i="40"/>
  <c r="K1053" i="40"/>
  <c r="K1052" i="40"/>
  <c r="K1051" i="40"/>
  <c r="K1050" i="40"/>
  <c r="K1049" i="40"/>
  <c r="K1048" i="40"/>
  <c r="K1047" i="40"/>
  <c r="K1046" i="40"/>
  <c r="K1045" i="40"/>
  <c r="K1044" i="40"/>
  <c r="K1043" i="40"/>
  <c r="K1042" i="40"/>
  <c r="K1041" i="40"/>
  <c r="K1040" i="40"/>
  <c r="K1039" i="40"/>
  <c r="K1038" i="40"/>
  <c r="K1037" i="40"/>
  <c r="K1036" i="40"/>
  <c r="K1035" i="40"/>
  <c r="K1034" i="40"/>
  <c r="K1033" i="40"/>
  <c r="K1032" i="40"/>
  <c r="K1031" i="40"/>
  <c r="K1030" i="40"/>
  <c r="K1029" i="40"/>
  <c r="K1028" i="40"/>
  <c r="K1027" i="40"/>
  <c r="K1026" i="40"/>
  <c r="K1025" i="40"/>
  <c r="K1024" i="40"/>
  <c r="K1023" i="40"/>
  <c r="K1022" i="40"/>
  <c r="K1021" i="40"/>
  <c r="K1020" i="40"/>
  <c r="K1019" i="40"/>
  <c r="K1018" i="40"/>
  <c r="K1017" i="40"/>
  <c r="K1016" i="40"/>
  <c r="K1015" i="40"/>
  <c r="K1014" i="40"/>
  <c r="K1013" i="40"/>
  <c r="K1012" i="40"/>
  <c r="K1011" i="40"/>
  <c r="K1010" i="40"/>
  <c r="K1009" i="40"/>
  <c r="K1008" i="40"/>
  <c r="K1007" i="40"/>
  <c r="K1006" i="40"/>
  <c r="K1005" i="40"/>
  <c r="K1004" i="40"/>
  <c r="K1003" i="40"/>
  <c r="K1002" i="40"/>
  <c r="K1001" i="40"/>
  <c r="K1000" i="40"/>
  <c r="K999" i="40"/>
  <c r="K998" i="40"/>
  <c r="K997" i="40"/>
  <c r="K996" i="40"/>
  <c r="K995" i="40"/>
  <c r="K994" i="40"/>
  <c r="K993" i="40"/>
  <c r="K992" i="40"/>
  <c r="K991" i="40"/>
  <c r="K990" i="40"/>
  <c r="K989" i="40"/>
  <c r="K988" i="40"/>
  <c r="K987" i="40"/>
  <c r="K986" i="40"/>
  <c r="K985" i="40"/>
  <c r="K984" i="40"/>
  <c r="K983" i="40"/>
  <c r="K982" i="40"/>
  <c r="K981" i="40"/>
  <c r="K980" i="40"/>
  <c r="K979" i="40"/>
  <c r="K978" i="40"/>
  <c r="K977" i="40"/>
  <c r="K976" i="40"/>
  <c r="K975" i="40"/>
  <c r="K974" i="40"/>
  <c r="K973" i="40"/>
  <c r="K972" i="40"/>
  <c r="K971" i="40"/>
  <c r="K970" i="40"/>
  <c r="K969" i="40"/>
  <c r="K968" i="40"/>
  <c r="K967" i="40"/>
  <c r="K966" i="40"/>
  <c r="K965" i="40"/>
  <c r="K964" i="40"/>
  <c r="K963" i="40"/>
  <c r="K962" i="40"/>
  <c r="K961" i="40"/>
  <c r="K960" i="40"/>
  <c r="K959" i="40"/>
  <c r="K958" i="40"/>
  <c r="K957" i="40"/>
  <c r="K956" i="40"/>
  <c r="K955" i="40"/>
  <c r="K954" i="40"/>
  <c r="K953" i="40"/>
  <c r="K952" i="40"/>
  <c r="K951" i="40"/>
  <c r="K950" i="40"/>
  <c r="K949" i="40"/>
  <c r="K948" i="40"/>
  <c r="K947" i="40"/>
  <c r="K946" i="40"/>
  <c r="K945" i="40"/>
  <c r="K944" i="40"/>
  <c r="K943" i="40"/>
  <c r="K942" i="40"/>
  <c r="K941" i="40"/>
  <c r="K940" i="40"/>
  <c r="K939" i="40"/>
  <c r="K938" i="40"/>
  <c r="K937" i="40"/>
  <c r="K936" i="40"/>
  <c r="K935" i="40"/>
  <c r="K934" i="40"/>
  <c r="K933" i="40"/>
  <c r="K932" i="40"/>
  <c r="K931" i="40"/>
  <c r="K930" i="40"/>
  <c r="K929" i="40"/>
  <c r="K928" i="40"/>
  <c r="K927" i="40"/>
  <c r="K926" i="40"/>
  <c r="K925" i="40"/>
  <c r="K924" i="40"/>
  <c r="K923" i="40"/>
  <c r="K922" i="40"/>
  <c r="K921" i="40"/>
  <c r="K920" i="40"/>
  <c r="K919" i="40"/>
  <c r="K918" i="40"/>
  <c r="K917" i="40"/>
  <c r="K916" i="40"/>
  <c r="K915" i="40"/>
  <c r="K914" i="40"/>
  <c r="K913" i="40"/>
  <c r="K912" i="40"/>
  <c r="K911" i="40"/>
  <c r="K910" i="40"/>
  <c r="K909" i="40"/>
  <c r="K908" i="40"/>
  <c r="K907" i="40"/>
  <c r="K906" i="40"/>
  <c r="K905" i="40"/>
  <c r="K904" i="40"/>
  <c r="K903" i="40"/>
  <c r="K902" i="40"/>
  <c r="K901" i="40"/>
  <c r="K900" i="40"/>
  <c r="K899" i="40"/>
  <c r="K898" i="40"/>
  <c r="K897" i="40"/>
  <c r="K896" i="40"/>
  <c r="K895" i="40"/>
  <c r="K894" i="40"/>
  <c r="K893" i="40"/>
  <c r="K892" i="40"/>
  <c r="K891" i="40"/>
  <c r="K890" i="40"/>
  <c r="K889" i="40"/>
  <c r="K888" i="40"/>
  <c r="K887" i="40"/>
  <c r="K886" i="40"/>
  <c r="K885" i="40"/>
  <c r="K884" i="40"/>
  <c r="K883" i="40"/>
  <c r="K882" i="40"/>
  <c r="K881" i="40"/>
  <c r="K880" i="40"/>
  <c r="K879" i="40"/>
  <c r="K878" i="40"/>
  <c r="K877" i="40"/>
  <c r="K876" i="40"/>
  <c r="K875" i="40"/>
  <c r="K874" i="40"/>
  <c r="K873" i="40"/>
  <c r="K872" i="40"/>
  <c r="K871" i="40"/>
  <c r="K870" i="40"/>
  <c r="K869" i="40"/>
  <c r="K868" i="40"/>
  <c r="K867" i="40"/>
  <c r="K866" i="40"/>
  <c r="K865" i="40"/>
  <c r="K864" i="40"/>
  <c r="K863" i="40"/>
  <c r="K862" i="40"/>
  <c r="K861" i="40"/>
  <c r="K860" i="40"/>
  <c r="K859" i="40"/>
  <c r="K858" i="40"/>
  <c r="K857" i="40"/>
  <c r="K856" i="40"/>
  <c r="K855" i="40"/>
  <c r="K854" i="40"/>
  <c r="K853" i="40"/>
  <c r="K852" i="40"/>
  <c r="K851" i="40"/>
  <c r="K850" i="40"/>
  <c r="K849" i="40"/>
  <c r="K848" i="40"/>
  <c r="K847" i="40"/>
  <c r="K846" i="40"/>
  <c r="K845" i="40"/>
  <c r="K844" i="40"/>
  <c r="K843" i="40"/>
  <c r="K842" i="40"/>
  <c r="K841" i="40"/>
  <c r="K840" i="40"/>
  <c r="K839" i="40"/>
  <c r="K838" i="40"/>
  <c r="K837" i="40"/>
  <c r="K836" i="40"/>
  <c r="K835" i="40"/>
  <c r="K834" i="40"/>
  <c r="K833" i="40"/>
  <c r="K832" i="40"/>
  <c r="K831" i="40"/>
  <c r="K830" i="40"/>
  <c r="K829" i="40"/>
  <c r="K828" i="40"/>
  <c r="K827" i="40"/>
  <c r="K826" i="40"/>
  <c r="K825" i="40"/>
  <c r="K824" i="40"/>
  <c r="K823" i="40"/>
  <c r="K822" i="40"/>
  <c r="K821" i="40"/>
  <c r="K820" i="40"/>
  <c r="K819" i="40"/>
  <c r="K818" i="40"/>
  <c r="K817" i="40"/>
  <c r="K816" i="40"/>
  <c r="K815" i="40"/>
  <c r="K814" i="40"/>
  <c r="K813" i="40"/>
  <c r="K812" i="40"/>
  <c r="K811" i="40"/>
  <c r="K810" i="40"/>
  <c r="K809" i="40"/>
  <c r="K808" i="40"/>
  <c r="K807" i="40"/>
  <c r="K806" i="40"/>
  <c r="K805" i="40"/>
  <c r="K804" i="40"/>
  <c r="K803" i="40"/>
  <c r="K802" i="40"/>
  <c r="K801" i="40"/>
  <c r="K800" i="40"/>
  <c r="K799" i="40"/>
  <c r="K798" i="40"/>
  <c r="K797" i="40"/>
  <c r="K796" i="40"/>
  <c r="K795" i="40"/>
  <c r="K794" i="40"/>
  <c r="K793" i="40"/>
  <c r="K792" i="40"/>
  <c r="K791" i="40"/>
  <c r="K790" i="40"/>
  <c r="K789" i="40"/>
  <c r="K788" i="40"/>
  <c r="K787" i="40"/>
  <c r="K786" i="40"/>
  <c r="K785" i="40"/>
  <c r="K784" i="40"/>
  <c r="K783" i="40"/>
  <c r="K782" i="40"/>
  <c r="K781" i="40"/>
  <c r="K780" i="40"/>
  <c r="K779" i="40"/>
  <c r="K778" i="40"/>
  <c r="K777" i="40"/>
  <c r="K776" i="40"/>
  <c r="K775" i="40"/>
  <c r="K774" i="40"/>
  <c r="K773" i="40"/>
  <c r="K772" i="40"/>
  <c r="K771" i="40"/>
  <c r="K770" i="40"/>
  <c r="K769" i="40"/>
  <c r="K768" i="40"/>
  <c r="K767" i="40"/>
  <c r="K766" i="40"/>
  <c r="K765" i="40"/>
  <c r="K764" i="40"/>
  <c r="K763" i="40"/>
  <c r="K762" i="40"/>
  <c r="K761" i="40"/>
  <c r="K760" i="40"/>
  <c r="K759" i="40"/>
  <c r="K758" i="40"/>
  <c r="K757" i="40"/>
  <c r="K756" i="40"/>
  <c r="K755" i="40"/>
  <c r="K754" i="40"/>
  <c r="K753" i="40"/>
  <c r="K752" i="40"/>
  <c r="K751" i="40"/>
  <c r="K750" i="40"/>
  <c r="K749" i="40"/>
  <c r="K748" i="40"/>
  <c r="K747" i="40"/>
  <c r="K746" i="40"/>
  <c r="K745" i="40"/>
  <c r="K744" i="40"/>
  <c r="K743" i="40"/>
  <c r="K742" i="40"/>
  <c r="K741" i="40"/>
  <c r="K740" i="40"/>
  <c r="K739" i="40"/>
  <c r="K738" i="40"/>
  <c r="K737" i="40"/>
  <c r="K736" i="40"/>
  <c r="K735" i="40"/>
  <c r="K734" i="40"/>
  <c r="K733" i="40"/>
  <c r="K732" i="40"/>
  <c r="K731" i="40"/>
  <c r="K730" i="40"/>
  <c r="K729" i="40"/>
  <c r="K728" i="40"/>
  <c r="K727" i="40"/>
  <c r="K726" i="40"/>
  <c r="K725" i="40"/>
  <c r="K724" i="40"/>
  <c r="K723" i="40"/>
  <c r="K722" i="40"/>
  <c r="K721" i="40"/>
  <c r="K720" i="40"/>
  <c r="K719" i="40"/>
  <c r="K718" i="40"/>
  <c r="K717" i="40"/>
  <c r="K716" i="40"/>
  <c r="K715" i="40"/>
  <c r="K714" i="40"/>
  <c r="K713" i="40"/>
  <c r="K712" i="40"/>
  <c r="K711" i="40"/>
  <c r="K710" i="40"/>
  <c r="K709" i="40"/>
  <c r="K708" i="40"/>
  <c r="K707" i="40"/>
  <c r="K706" i="40"/>
  <c r="K705" i="40"/>
  <c r="K704" i="40"/>
  <c r="K703" i="40"/>
  <c r="K702" i="40"/>
  <c r="K701" i="40"/>
  <c r="K700" i="40"/>
  <c r="K699" i="40"/>
  <c r="K698" i="40"/>
  <c r="K697" i="40"/>
  <c r="K696" i="40"/>
  <c r="K695" i="40"/>
  <c r="K694" i="40"/>
  <c r="K693" i="40"/>
  <c r="K692" i="40"/>
  <c r="K691" i="40"/>
  <c r="K690" i="40"/>
  <c r="K689" i="40"/>
  <c r="K688" i="40"/>
  <c r="K687" i="40"/>
  <c r="K686" i="40"/>
  <c r="K685" i="40"/>
  <c r="K684" i="40"/>
  <c r="K683" i="40"/>
  <c r="K682" i="40"/>
  <c r="K681" i="40"/>
  <c r="K680" i="40"/>
  <c r="K679" i="40"/>
  <c r="K678" i="40"/>
  <c r="K677" i="40"/>
  <c r="K676" i="40"/>
  <c r="K675" i="40"/>
  <c r="K674" i="40"/>
  <c r="K673" i="40"/>
  <c r="K672" i="40"/>
  <c r="K671" i="40"/>
  <c r="K670" i="40"/>
  <c r="K669" i="40"/>
  <c r="K668" i="40"/>
  <c r="K667" i="40"/>
  <c r="K666" i="40"/>
  <c r="K665" i="40"/>
  <c r="K664" i="40"/>
  <c r="K663" i="40"/>
  <c r="K662" i="40"/>
  <c r="K661" i="40"/>
  <c r="K660" i="40"/>
  <c r="K659" i="40"/>
  <c r="K658" i="40"/>
  <c r="K657" i="40"/>
  <c r="K656" i="40"/>
  <c r="K655" i="40"/>
  <c r="K654" i="40"/>
  <c r="K653" i="40"/>
  <c r="K652" i="40"/>
  <c r="K651" i="40"/>
  <c r="K650" i="40"/>
  <c r="K649" i="40"/>
  <c r="K648" i="40"/>
  <c r="K647" i="40"/>
  <c r="K646" i="40"/>
  <c r="K645" i="40"/>
  <c r="K644" i="40"/>
  <c r="K643" i="40"/>
  <c r="K642" i="40"/>
  <c r="K641" i="40"/>
  <c r="K640" i="40"/>
  <c r="K639" i="40"/>
  <c r="K638" i="40"/>
  <c r="K637" i="40"/>
  <c r="K636" i="40"/>
  <c r="K635" i="40"/>
  <c r="K634" i="40"/>
  <c r="K633" i="40"/>
  <c r="K632" i="40"/>
  <c r="K631" i="40"/>
  <c r="K630" i="40"/>
  <c r="K629" i="40"/>
  <c r="K628" i="40"/>
  <c r="K627" i="40"/>
  <c r="K626" i="40"/>
  <c r="K625" i="40"/>
  <c r="K624" i="40"/>
  <c r="K623" i="40"/>
  <c r="K622" i="40"/>
  <c r="K621" i="40"/>
  <c r="K620" i="40"/>
  <c r="K619" i="40"/>
  <c r="K618" i="40"/>
  <c r="K617" i="40"/>
  <c r="K616" i="40"/>
  <c r="K615" i="40"/>
  <c r="K614" i="40"/>
  <c r="K613" i="40"/>
  <c r="K612" i="40"/>
  <c r="K611" i="40"/>
  <c r="K610" i="40"/>
  <c r="K609" i="40"/>
  <c r="K608" i="40"/>
  <c r="K607" i="40"/>
  <c r="K606" i="40"/>
  <c r="K605" i="40"/>
  <c r="K604" i="40"/>
  <c r="K603" i="40"/>
  <c r="K602" i="40"/>
  <c r="K601" i="40"/>
  <c r="K600" i="40"/>
  <c r="K599" i="40"/>
  <c r="K598" i="40"/>
  <c r="K597" i="40"/>
  <c r="K596" i="40"/>
  <c r="K595" i="40"/>
  <c r="K594" i="40"/>
  <c r="K593" i="40"/>
  <c r="K592" i="40"/>
  <c r="K591" i="40"/>
  <c r="K590" i="40"/>
  <c r="K589" i="40"/>
  <c r="K588" i="40"/>
  <c r="K587" i="40"/>
  <c r="K586" i="40"/>
  <c r="K585" i="40"/>
  <c r="K584" i="40"/>
  <c r="K583" i="40"/>
  <c r="K582" i="40"/>
  <c r="K581" i="40"/>
  <c r="K580" i="40"/>
  <c r="K579" i="40"/>
  <c r="K578" i="40"/>
  <c r="K577" i="40"/>
  <c r="K576" i="40"/>
  <c r="K575" i="40"/>
  <c r="K574" i="40"/>
  <c r="K573" i="40"/>
  <c r="K572" i="40"/>
  <c r="K571" i="40"/>
  <c r="K570" i="40"/>
  <c r="K569" i="40"/>
  <c r="K568" i="40"/>
  <c r="K567" i="40"/>
  <c r="K566" i="40"/>
  <c r="K565" i="40"/>
  <c r="K564" i="40"/>
  <c r="K563" i="40"/>
  <c r="K562" i="40"/>
  <c r="K561" i="40"/>
  <c r="K560" i="40"/>
  <c r="K559" i="40"/>
  <c r="K558" i="40"/>
  <c r="K557" i="40"/>
  <c r="K556" i="40"/>
  <c r="K555" i="40"/>
  <c r="K554" i="40"/>
  <c r="K553" i="40"/>
  <c r="K552" i="40"/>
  <c r="K551" i="40"/>
  <c r="K550" i="40"/>
  <c r="K549" i="40"/>
  <c r="K548" i="40"/>
  <c r="K547" i="40"/>
  <c r="K546" i="40"/>
  <c r="K545" i="40"/>
  <c r="K544" i="40"/>
  <c r="K543" i="40"/>
  <c r="K542" i="40"/>
  <c r="K541" i="40"/>
  <c r="K540" i="40"/>
  <c r="K539" i="40"/>
  <c r="K538" i="40"/>
  <c r="K537" i="40"/>
  <c r="K536" i="40"/>
  <c r="K535" i="40"/>
  <c r="K534" i="40"/>
  <c r="K533" i="40"/>
  <c r="K532" i="40"/>
  <c r="K531" i="40"/>
  <c r="K530" i="40"/>
  <c r="K529" i="40"/>
  <c r="K528" i="40"/>
  <c r="K527" i="40"/>
  <c r="K526" i="40"/>
  <c r="K525" i="40"/>
  <c r="K524" i="40"/>
  <c r="K523" i="40"/>
  <c r="K522" i="40"/>
  <c r="K521" i="40"/>
  <c r="K520" i="40"/>
  <c r="K519" i="40"/>
  <c r="K518" i="40"/>
  <c r="K517" i="40"/>
  <c r="K516" i="40"/>
  <c r="K515" i="40"/>
  <c r="K514" i="40"/>
  <c r="K513" i="40"/>
  <c r="K512" i="40"/>
  <c r="K511" i="40"/>
  <c r="K510" i="40"/>
  <c r="K509" i="40"/>
  <c r="K508" i="40"/>
  <c r="K507" i="40"/>
  <c r="K506" i="40"/>
  <c r="K505" i="40"/>
  <c r="K504" i="40"/>
  <c r="K503" i="40"/>
  <c r="K502" i="40"/>
  <c r="K501" i="40"/>
  <c r="K500" i="40"/>
  <c r="K499" i="40"/>
  <c r="K498" i="40"/>
  <c r="K497" i="40"/>
  <c r="K496" i="40"/>
  <c r="K495" i="40"/>
  <c r="K494" i="40"/>
  <c r="K493" i="40"/>
  <c r="K492" i="40"/>
  <c r="K491" i="40"/>
  <c r="K490" i="40"/>
  <c r="K489" i="40"/>
  <c r="K488" i="40"/>
  <c r="K487" i="40"/>
  <c r="K486" i="40"/>
  <c r="K485" i="40"/>
  <c r="K484" i="40"/>
  <c r="K483" i="40"/>
  <c r="K482" i="40"/>
  <c r="K481" i="40"/>
  <c r="K480" i="40"/>
  <c r="K479" i="40"/>
  <c r="K478" i="40"/>
  <c r="K477" i="40"/>
  <c r="K476" i="40"/>
  <c r="K475" i="40"/>
  <c r="K474" i="40"/>
  <c r="K473" i="40"/>
  <c r="K472" i="40"/>
  <c r="K471" i="40"/>
  <c r="K470" i="40"/>
  <c r="K469" i="40"/>
  <c r="K468" i="40"/>
  <c r="K467" i="40"/>
  <c r="K466" i="40"/>
  <c r="K465" i="40"/>
  <c r="K464" i="40"/>
  <c r="K463" i="40"/>
  <c r="K462" i="40"/>
  <c r="K461" i="40"/>
  <c r="K460" i="40"/>
  <c r="K459" i="40"/>
  <c r="K458" i="40"/>
  <c r="K457" i="40"/>
  <c r="K456" i="40"/>
  <c r="K455" i="40"/>
  <c r="K454" i="40"/>
  <c r="K453" i="40"/>
  <c r="K452" i="40"/>
  <c r="K451" i="40"/>
  <c r="K450" i="40"/>
  <c r="K449" i="40"/>
  <c r="K448" i="40"/>
  <c r="K447" i="40"/>
  <c r="K446" i="40"/>
  <c r="K445" i="40"/>
  <c r="K444" i="40"/>
  <c r="K443" i="40"/>
  <c r="K442" i="40"/>
  <c r="K441" i="40"/>
  <c r="K440" i="40"/>
  <c r="K439" i="40"/>
  <c r="K438" i="40"/>
  <c r="K437" i="40"/>
  <c r="K436" i="40"/>
  <c r="K435" i="40"/>
  <c r="K434" i="40"/>
  <c r="K433" i="40"/>
  <c r="K432" i="40"/>
  <c r="K431" i="40"/>
  <c r="K430" i="40"/>
  <c r="K429" i="40"/>
  <c r="K428" i="40"/>
  <c r="K427" i="40"/>
  <c r="K426" i="40"/>
  <c r="K425" i="40"/>
  <c r="K424" i="40"/>
  <c r="K423" i="40"/>
  <c r="K422" i="40"/>
  <c r="K421" i="40"/>
  <c r="K420" i="40"/>
  <c r="K419" i="40"/>
  <c r="K418" i="40"/>
  <c r="K417" i="40"/>
  <c r="K416" i="40"/>
  <c r="K415" i="40"/>
  <c r="K414" i="40"/>
  <c r="K413" i="40"/>
  <c r="K412" i="40"/>
  <c r="K411" i="40"/>
  <c r="K410" i="40"/>
  <c r="K409" i="40"/>
  <c r="K408" i="40"/>
  <c r="K407" i="40"/>
  <c r="K406" i="40"/>
  <c r="K405" i="40"/>
  <c r="K404" i="40"/>
  <c r="K403" i="40"/>
  <c r="K402" i="40"/>
  <c r="K401" i="40"/>
  <c r="K400" i="40"/>
  <c r="K399" i="40"/>
  <c r="K398" i="40"/>
  <c r="K397" i="40"/>
  <c r="K396" i="40"/>
  <c r="K395" i="40"/>
  <c r="K394" i="40"/>
  <c r="K393" i="40"/>
  <c r="K392" i="40"/>
  <c r="K391" i="40"/>
  <c r="K390" i="40"/>
  <c r="K389" i="40"/>
  <c r="K388" i="40"/>
  <c r="K387" i="40"/>
  <c r="K386" i="40"/>
  <c r="K385" i="40"/>
  <c r="K384" i="40"/>
  <c r="K383" i="40"/>
  <c r="K382" i="40"/>
  <c r="K381" i="40"/>
  <c r="K380" i="40"/>
  <c r="K379" i="40"/>
  <c r="K378" i="40"/>
  <c r="K377" i="40"/>
  <c r="K376" i="40"/>
  <c r="K375" i="40"/>
  <c r="K374" i="40"/>
  <c r="K373" i="40"/>
  <c r="K372" i="40"/>
  <c r="K371" i="40"/>
  <c r="K370" i="40"/>
  <c r="K369" i="40"/>
  <c r="K368" i="40"/>
  <c r="K367" i="40"/>
  <c r="K366" i="40"/>
  <c r="K365" i="40"/>
  <c r="K364" i="40"/>
  <c r="K363" i="40"/>
  <c r="K362" i="40"/>
  <c r="K361" i="40"/>
  <c r="K360" i="40"/>
  <c r="K359" i="40"/>
  <c r="K358" i="40"/>
  <c r="K357" i="40"/>
  <c r="K356" i="40"/>
  <c r="K355" i="40"/>
  <c r="K354" i="40"/>
  <c r="K353" i="40"/>
  <c r="K352" i="40"/>
  <c r="K351" i="40"/>
  <c r="K350" i="40"/>
  <c r="K349" i="40"/>
  <c r="K348" i="40"/>
  <c r="K347" i="40"/>
  <c r="K346" i="40"/>
  <c r="K345" i="40"/>
  <c r="K344" i="40"/>
  <c r="K343" i="40"/>
  <c r="K342" i="40"/>
  <c r="K341" i="40"/>
  <c r="K340" i="40"/>
  <c r="K339" i="40"/>
  <c r="K338" i="40"/>
  <c r="K337" i="40"/>
  <c r="K336" i="40"/>
  <c r="K335" i="40"/>
  <c r="K334" i="40"/>
  <c r="K333" i="40"/>
  <c r="K332" i="40"/>
  <c r="K331" i="40"/>
  <c r="K330" i="40"/>
  <c r="K329" i="40"/>
  <c r="K328" i="40"/>
  <c r="K327" i="40"/>
  <c r="K326" i="40"/>
  <c r="K325" i="40"/>
  <c r="K324" i="40"/>
  <c r="K323" i="40"/>
  <c r="K322" i="40"/>
  <c r="K321" i="40"/>
  <c r="K320" i="40"/>
  <c r="K319" i="40"/>
  <c r="K318" i="40"/>
  <c r="K317" i="40"/>
  <c r="K316" i="40"/>
  <c r="K315" i="40"/>
  <c r="K314" i="40"/>
  <c r="K313" i="40"/>
  <c r="K312" i="40"/>
  <c r="K311" i="40"/>
  <c r="K310" i="40"/>
  <c r="K309" i="40"/>
  <c r="K308" i="40"/>
  <c r="K307" i="40"/>
  <c r="K306" i="40"/>
  <c r="K305" i="40"/>
  <c r="K304" i="40"/>
  <c r="K303" i="40"/>
  <c r="K302" i="40"/>
  <c r="K301" i="40"/>
  <c r="K300" i="40"/>
  <c r="K299" i="40"/>
  <c r="K298" i="40"/>
  <c r="K297" i="40"/>
  <c r="K296" i="40"/>
  <c r="K295" i="40"/>
  <c r="K294" i="40"/>
  <c r="K293" i="40"/>
  <c r="K292" i="40"/>
  <c r="K291" i="40"/>
  <c r="K290" i="40"/>
  <c r="K289" i="40"/>
  <c r="K288" i="40"/>
  <c r="K287" i="40"/>
  <c r="K286" i="40"/>
  <c r="K285" i="40"/>
  <c r="K284" i="40"/>
  <c r="K283" i="40"/>
  <c r="K282" i="40"/>
  <c r="K281" i="40"/>
  <c r="K280" i="40"/>
  <c r="K279" i="40"/>
  <c r="K278" i="40"/>
  <c r="K277" i="40"/>
  <c r="K276" i="40"/>
  <c r="K275" i="40"/>
  <c r="K274" i="40"/>
  <c r="K273" i="40"/>
  <c r="K272" i="40"/>
  <c r="K271" i="40"/>
  <c r="K270" i="40"/>
  <c r="K269" i="40"/>
  <c r="K268" i="40"/>
  <c r="K267" i="40"/>
  <c r="K266" i="40"/>
  <c r="K265" i="40"/>
  <c r="K264" i="40"/>
  <c r="K263" i="40"/>
  <c r="K262" i="40"/>
  <c r="K261" i="40"/>
  <c r="K260" i="40"/>
  <c r="K259" i="40"/>
  <c r="K258" i="40"/>
  <c r="K257" i="40"/>
  <c r="K256" i="40"/>
  <c r="K255" i="40"/>
  <c r="K254" i="40"/>
  <c r="K253" i="40"/>
  <c r="K252" i="40"/>
  <c r="K251" i="40"/>
  <c r="K250" i="40"/>
  <c r="K249" i="40"/>
  <c r="K248" i="40"/>
  <c r="K247" i="40"/>
  <c r="K246" i="40"/>
  <c r="K245" i="40"/>
  <c r="K244" i="40"/>
  <c r="K243" i="40"/>
  <c r="K242" i="40"/>
  <c r="K241" i="40"/>
  <c r="K240" i="40"/>
  <c r="K239" i="40"/>
  <c r="K238" i="40"/>
  <c r="K237" i="40"/>
  <c r="K236" i="40"/>
  <c r="K235" i="40"/>
  <c r="K234" i="40"/>
  <c r="K233" i="40"/>
  <c r="K232" i="40"/>
  <c r="K231" i="40"/>
  <c r="K230" i="40"/>
  <c r="K229" i="40"/>
  <c r="K228" i="40"/>
  <c r="K227" i="40"/>
  <c r="K226" i="40"/>
  <c r="K225" i="40"/>
  <c r="K224" i="40"/>
  <c r="K223" i="40"/>
  <c r="K222" i="40"/>
  <c r="K221" i="40"/>
  <c r="K220" i="40"/>
  <c r="K219" i="40"/>
  <c r="K218" i="40"/>
  <c r="K217" i="40"/>
  <c r="K216" i="40"/>
  <c r="K215" i="40"/>
  <c r="K214" i="40"/>
  <c r="K213" i="40"/>
  <c r="K212" i="40"/>
  <c r="K211" i="40"/>
  <c r="K210" i="40"/>
  <c r="K209" i="40"/>
  <c r="K208" i="40"/>
  <c r="K207" i="40"/>
  <c r="K206" i="40"/>
  <c r="K205" i="40"/>
  <c r="K204" i="40"/>
  <c r="K203" i="40"/>
  <c r="K202" i="40"/>
  <c r="K201" i="40"/>
  <c r="K200" i="40"/>
  <c r="K199" i="40"/>
  <c r="K198" i="40"/>
  <c r="K197" i="40"/>
  <c r="K196" i="40"/>
  <c r="K195" i="40"/>
  <c r="K194" i="40"/>
  <c r="K193" i="40"/>
  <c r="K192" i="40"/>
  <c r="K191" i="40"/>
  <c r="K190" i="40"/>
  <c r="K189" i="40"/>
  <c r="K188" i="40"/>
  <c r="K187" i="40"/>
  <c r="K186" i="40"/>
  <c r="K185" i="40"/>
  <c r="K184" i="40"/>
  <c r="K183" i="40"/>
  <c r="K182" i="40"/>
  <c r="K181" i="40"/>
  <c r="K180" i="40"/>
  <c r="K179" i="40"/>
  <c r="K178" i="40"/>
  <c r="K177" i="40"/>
  <c r="K176" i="40"/>
  <c r="K175" i="40"/>
  <c r="K174" i="40"/>
  <c r="K173" i="40"/>
  <c r="K172" i="40"/>
  <c r="K171" i="40"/>
  <c r="K170" i="40"/>
  <c r="K169" i="40"/>
  <c r="K168" i="40"/>
  <c r="K167" i="40"/>
  <c r="K166" i="40"/>
  <c r="K165" i="40"/>
  <c r="K164" i="40"/>
  <c r="K163" i="40"/>
  <c r="K162" i="40"/>
  <c r="K161" i="40"/>
  <c r="K160" i="40"/>
  <c r="K159" i="40"/>
  <c r="K158" i="40"/>
  <c r="K157" i="40"/>
  <c r="K156" i="40"/>
  <c r="K155" i="40"/>
  <c r="K154" i="40"/>
  <c r="K153" i="40"/>
  <c r="K152" i="40"/>
  <c r="K151" i="40"/>
  <c r="K150" i="40"/>
  <c r="K149" i="40"/>
  <c r="K148" i="40"/>
  <c r="K147" i="40"/>
  <c r="K146" i="40"/>
  <c r="K145" i="40"/>
  <c r="K144" i="40"/>
  <c r="K143" i="40"/>
  <c r="K142" i="40"/>
  <c r="K141" i="40"/>
  <c r="K140" i="40"/>
  <c r="K139" i="40"/>
  <c r="K138" i="40"/>
  <c r="K137" i="40"/>
  <c r="K136" i="40"/>
  <c r="K135" i="40"/>
  <c r="K134" i="40"/>
  <c r="K133" i="40"/>
  <c r="K132" i="40"/>
  <c r="K131" i="40"/>
  <c r="K130" i="40"/>
  <c r="K129" i="40"/>
  <c r="K128" i="40"/>
  <c r="K127" i="40"/>
  <c r="K126" i="40"/>
  <c r="K125" i="40"/>
  <c r="K124" i="40"/>
  <c r="K123" i="40"/>
  <c r="K122" i="40"/>
  <c r="K121" i="40"/>
  <c r="K120" i="40"/>
  <c r="K119" i="40"/>
  <c r="K118" i="40"/>
  <c r="K117" i="40"/>
  <c r="K116" i="40"/>
  <c r="K115" i="40"/>
  <c r="K114" i="40"/>
  <c r="K113" i="40"/>
  <c r="K112" i="40"/>
  <c r="K111" i="40"/>
  <c r="K110" i="40"/>
  <c r="K109" i="40"/>
  <c r="K108" i="40"/>
  <c r="K107" i="40"/>
  <c r="K106" i="40"/>
  <c r="G3" i="40"/>
  <c r="L7" i="29"/>
  <c r="L3" i="42"/>
  <c r="L6" i="29"/>
  <c r="L5" i="42"/>
  <c r="L6" i="62"/>
  <c r="L2" i="29"/>
  <c r="L7" i="62"/>
  <c r="L16" i="29"/>
  <c r="L7" i="42"/>
  <c r="G506" i="40"/>
  <c r="G507" i="40"/>
  <c r="G508" i="40"/>
  <c r="G509" i="40"/>
  <c r="G510" i="40"/>
  <c r="G511" i="40"/>
  <c r="G512" i="40"/>
  <c r="G513" i="40"/>
  <c r="G514" i="40"/>
  <c r="G515" i="40"/>
  <c r="G516" i="40"/>
  <c r="G517" i="40"/>
  <c r="G518" i="40"/>
  <c r="G519" i="40"/>
  <c r="G520" i="40"/>
  <c r="G521" i="40"/>
  <c r="G522" i="40"/>
  <c r="G523" i="40"/>
  <c r="G524" i="40"/>
  <c r="G525" i="40"/>
  <c r="G526" i="40"/>
  <c r="G527" i="40"/>
  <c r="G528" i="40"/>
  <c r="G529" i="40"/>
  <c r="G530" i="40"/>
  <c r="G531" i="40"/>
  <c r="G532" i="40"/>
  <c r="G533" i="40"/>
  <c r="G534" i="40"/>
  <c r="G535" i="40"/>
  <c r="G536" i="40"/>
  <c r="G537" i="40"/>
  <c r="G538" i="40"/>
  <c r="G539" i="40"/>
  <c r="G540" i="40"/>
  <c r="G541" i="40"/>
  <c r="G542" i="40"/>
  <c r="G543" i="40"/>
  <c r="G544" i="40"/>
  <c r="G545" i="40"/>
  <c r="G546" i="40"/>
  <c r="G547" i="40"/>
  <c r="G548" i="40"/>
  <c r="G549" i="40"/>
  <c r="G550" i="40"/>
  <c r="G551" i="40"/>
  <c r="G552" i="40"/>
  <c r="G553" i="40"/>
  <c r="G554" i="40"/>
  <c r="G555" i="40"/>
  <c r="G556" i="40"/>
  <c r="G557" i="40"/>
  <c r="G558" i="40"/>
  <c r="G559" i="40"/>
  <c r="G560" i="40"/>
  <c r="G561" i="40"/>
  <c r="G562" i="40"/>
  <c r="G563" i="40"/>
  <c r="G564" i="40"/>
  <c r="G565" i="40"/>
  <c r="G566" i="40"/>
  <c r="G567" i="40"/>
  <c r="G568" i="40"/>
  <c r="G569" i="40"/>
  <c r="G570" i="40"/>
  <c r="G571" i="40"/>
  <c r="G572" i="40"/>
  <c r="G573" i="40"/>
  <c r="G574" i="40"/>
  <c r="G575" i="40"/>
  <c r="G576" i="40"/>
  <c r="G577" i="40"/>
  <c r="G578" i="40"/>
  <c r="G579" i="40"/>
  <c r="G580" i="40"/>
  <c r="G581" i="40"/>
  <c r="G582" i="40"/>
  <c r="G583" i="40"/>
  <c r="G584" i="40"/>
  <c r="G585" i="40"/>
  <c r="G586" i="40"/>
  <c r="G587" i="40"/>
  <c r="G588" i="40"/>
  <c r="G589" i="40"/>
  <c r="G590" i="40"/>
  <c r="G591" i="40"/>
  <c r="G592" i="40"/>
  <c r="G593" i="40"/>
  <c r="G594" i="40"/>
  <c r="G595" i="40"/>
  <c r="G596" i="40"/>
  <c r="G597" i="40"/>
  <c r="G598" i="40"/>
  <c r="G599" i="40"/>
  <c r="G600" i="40"/>
  <c r="G601" i="40"/>
  <c r="G602" i="40"/>
  <c r="G603" i="40"/>
  <c r="G604" i="40"/>
  <c r="G605" i="40"/>
  <c r="G606" i="40"/>
  <c r="G607" i="40"/>
  <c r="G608" i="40"/>
  <c r="G609" i="40"/>
  <c r="G610" i="40"/>
  <c r="G611" i="40"/>
  <c r="G612" i="40"/>
  <c r="G613" i="40"/>
  <c r="G614" i="40"/>
  <c r="G615" i="40"/>
  <c r="G616" i="40"/>
  <c r="G617" i="40"/>
  <c r="G618" i="40"/>
  <c r="G619" i="40"/>
  <c r="G620" i="40"/>
  <c r="G621" i="40"/>
  <c r="G622" i="40"/>
  <c r="G623" i="40"/>
  <c r="G624" i="40"/>
  <c r="G625" i="40"/>
  <c r="G626" i="40"/>
  <c r="G627" i="40"/>
  <c r="G628" i="40"/>
  <c r="G629" i="40"/>
  <c r="G630" i="40"/>
  <c r="G631" i="40"/>
  <c r="G632" i="40"/>
  <c r="G633" i="40"/>
  <c r="G634" i="40"/>
  <c r="G635" i="40"/>
  <c r="G636" i="40"/>
  <c r="G637" i="40"/>
  <c r="G638" i="40"/>
  <c r="G639" i="40"/>
  <c r="G640" i="40"/>
  <c r="G641" i="40"/>
  <c r="G642" i="40"/>
  <c r="G643" i="40"/>
  <c r="G644" i="40"/>
  <c r="G645" i="40"/>
  <c r="G646" i="40"/>
  <c r="G647" i="40"/>
  <c r="G648" i="40"/>
  <c r="G649" i="40"/>
  <c r="G650" i="40"/>
  <c r="G651" i="40"/>
  <c r="G652" i="40"/>
  <c r="G653" i="40"/>
  <c r="G654" i="40"/>
  <c r="G655" i="40"/>
  <c r="G656" i="40"/>
  <c r="G657" i="40"/>
  <c r="G658" i="40"/>
  <c r="G659" i="40"/>
  <c r="G660" i="40"/>
  <c r="G661" i="40"/>
  <c r="G662" i="40"/>
  <c r="G663" i="40"/>
  <c r="G664" i="40"/>
  <c r="G665" i="40"/>
  <c r="G666" i="40"/>
  <c r="G667" i="40"/>
  <c r="G668" i="40"/>
  <c r="G669" i="40"/>
  <c r="G670" i="40"/>
  <c r="G671" i="40"/>
  <c r="G672" i="40"/>
  <c r="G673" i="40"/>
  <c r="G674" i="40"/>
  <c r="G675" i="40"/>
  <c r="G676" i="40"/>
  <c r="G677" i="40"/>
  <c r="G678" i="40"/>
  <c r="G679" i="40"/>
  <c r="G680" i="40"/>
  <c r="G681" i="40"/>
  <c r="G682" i="40"/>
  <c r="G683" i="40"/>
  <c r="G684" i="40"/>
  <c r="G685" i="40"/>
  <c r="G686" i="40"/>
  <c r="G687" i="40"/>
  <c r="G688" i="40"/>
  <c r="G689" i="40"/>
  <c r="G690" i="40"/>
  <c r="G691" i="40"/>
  <c r="G692" i="40"/>
  <c r="G693" i="40"/>
  <c r="G694" i="40"/>
  <c r="G695" i="40"/>
  <c r="G696" i="40"/>
  <c r="G697" i="40"/>
  <c r="G698" i="40"/>
  <c r="G699" i="40"/>
  <c r="G700" i="40"/>
  <c r="G701" i="40"/>
  <c r="G702" i="40"/>
  <c r="G703" i="40"/>
  <c r="G704" i="40"/>
  <c r="G705" i="40"/>
  <c r="G706" i="40"/>
  <c r="G707" i="40"/>
  <c r="G708" i="40"/>
  <c r="G709" i="40"/>
  <c r="G710" i="40"/>
  <c r="G711" i="40"/>
  <c r="G712" i="40"/>
  <c r="G713" i="40"/>
  <c r="G714" i="40"/>
  <c r="G715" i="40"/>
  <c r="G716" i="40"/>
  <c r="G717" i="40"/>
  <c r="G718" i="40"/>
  <c r="G719" i="40"/>
  <c r="G720" i="40"/>
  <c r="G721" i="40"/>
  <c r="G722" i="40"/>
  <c r="G723" i="40"/>
  <c r="G724" i="40"/>
  <c r="G725" i="40"/>
  <c r="G726" i="40"/>
  <c r="G727" i="40"/>
  <c r="G728" i="40"/>
  <c r="G729" i="40"/>
  <c r="G730" i="40"/>
  <c r="G731" i="40"/>
  <c r="G732" i="40"/>
  <c r="G733" i="40"/>
  <c r="G734" i="40"/>
  <c r="G735" i="40"/>
  <c r="G736" i="40"/>
  <c r="G737" i="40"/>
  <c r="G738" i="40"/>
  <c r="G739" i="40"/>
  <c r="G740" i="40"/>
  <c r="G741" i="40"/>
  <c r="G742" i="40"/>
  <c r="G743" i="40"/>
  <c r="G744" i="40"/>
  <c r="G745" i="40"/>
  <c r="G746" i="40"/>
  <c r="G747" i="40"/>
  <c r="G748" i="40"/>
  <c r="G749" i="40"/>
  <c r="G750" i="40"/>
  <c r="G751" i="40"/>
  <c r="G752" i="40"/>
  <c r="G753" i="40"/>
  <c r="G754" i="40"/>
  <c r="G755" i="40"/>
  <c r="G756" i="40"/>
  <c r="G757" i="40"/>
  <c r="G758" i="40"/>
  <c r="G759" i="40"/>
  <c r="G760" i="40"/>
  <c r="G761" i="40"/>
  <c r="G762" i="40"/>
  <c r="G763" i="40"/>
  <c r="G764" i="40"/>
  <c r="G765" i="40"/>
  <c r="G766" i="40"/>
  <c r="G767" i="40"/>
  <c r="G768" i="40"/>
  <c r="G769" i="40"/>
  <c r="G770" i="40"/>
  <c r="G771" i="40"/>
  <c r="G772" i="40"/>
  <c r="G773" i="40"/>
  <c r="G774" i="40"/>
  <c r="G775" i="40"/>
  <c r="G776" i="40"/>
  <c r="G777" i="40"/>
  <c r="G778" i="40"/>
  <c r="G779" i="40"/>
  <c r="G780" i="40"/>
  <c r="G781" i="40"/>
  <c r="G782" i="40"/>
  <c r="G783" i="40"/>
  <c r="G784" i="40"/>
  <c r="G785" i="40"/>
  <c r="G786" i="40"/>
  <c r="G787" i="40"/>
  <c r="G788" i="40"/>
  <c r="G789" i="40"/>
  <c r="G790" i="40"/>
  <c r="G791" i="40"/>
  <c r="G792" i="40"/>
  <c r="G793" i="40"/>
  <c r="G794" i="40"/>
  <c r="G795" i="40"/>
  <c r="G796" i="40"/>
  <c r="G797" i="40"/>
  <c r="G798" i="40"/>
  <c r="G799" i="40"/>
  <c r="G800" i="40"/>
  <c r="G801" i="40"/>
  <c r="G802" i="40"/>
  <c r="G803" i="40"/>
  <c r="G804" i="40"/>
  <c r="G805" i="40"/>
  <c r="G806" i="40"/>
  <c r="G807" i="40"/>
  <c r="G808" i="40"/>
  <c r="G809" i="40"/>
  <c r="G810" i="40"/>
  <c r="G811" i="40"/>
  <c r="G812" i="40"/>
  <c r="G813" i="40"/>
  <c r="G814" i="40"/>
  <c r="G815" i="40"/>
  <c r="G816" i="40"/>
  <c r="G817" i="40"/>
  <c r="G818" i="40"/>
  <c r="G819" i="40"/>
  <c r="G820" i="40"/>
  <c r="G821" i="40"/>
  <c r="G822" i="40"/>
  <c r="G823" i="40"/>
  <c r="G824" i="40"/>
  <c r="G825" i="40"/>
  <c r="G826" i="40"/>
  <c r="G827" i="40"/>
  <c r="G828" i="40"/>
  <c r="G829" i="40"/>
  <c r="G830" i="40"/>
  <c r="G831" i="40"/>
  <c r="G832" i="40"/>
  <c r="G833" i="40"/>
  <c r="G834" i="40"/>
  <c r="G835" i="40"/>
  <c r="G836" i="40"/>
  <c r="G837" i="40"/>
  <c r="G838" i="40"/>
  <c r="G839" i="40"/>
  <c r="G840" i="40"/>
  <c r="G841" i="40"/>
  <c r="G842" i="40"/>
  <c r="G843" i="40"/>
  <c r="G844" i="40"/>
  <c r="G845" i="40"/>
  <c r="G846" i="40"/>
  <c r="G847" i="40"/>
  <c r="G848" i="40"/>
  <c r="G849" i="40"/>
  <c r="G850" i="40"/>
  <c r="G851" i="40"/>
  <c r="G852" i="40"/>
  <c r="G853" i="40"/>
  <c r="G854" i="40"/>
  <c r="G855" i="40"/>
  <c r="G856" i="40"/>
  <c r="G857" i="40"/>
  <c r="G858" i="40"/>
  <c r="G859" i="40"/>
  <c r="G860" i="40"/>
  <c r="G861" i="40"/>
  <c r="G862" i="40"/>
  <c r="G863" i="40"/>
  <c r="G864" i="40"/>
  <c r="G865" i="40"/>
  <c r="G866" i="40"/>
  <c r="G867" i="40"/>
  <c r="G868" i="40"/>
  <c r="G869" i="40"/>
  <c r="G870" i="40"/>
  <c r="G871" i="40"/>
  <c r="G872" i="40"/>
  <c r="G873" i="40"/>
  <c r="G874" i="40"/>
  <c r="G875" i="40"/>
  <c r="G876" i="40"/>
  <c r="G877" i="40"/>
  <c r="G878" i="40"/>
  <c r="G879" i="40"/>
  <c r="G880" i="40"/>
  <c r="G881" i="40"/>
  <c r="G882" i="40"/>
  <c r="G883" i="40"/>
  <c r="G884" i="40"/>
  <c r="G885" i="40"/>
  <c r="G886" i="40"/>
  <c r="G887" i="40"/>
  <c r="G888" i="40"/>
  <c r="G889" i="40"/>
  <c r="G890" i="40"/>
  <c r="G891" i="40"/>
  <c r="G892" i="40"/>
  <c r="G893" i="40"/>
  <c r="G894" i="40"/>
  <c r="G895" i="40"/>
  <c r="G896" i="40"/>
  <c r="G897" i="40"/>
  <c r="G898" i="40"/>
  <c r="G899" i="40"/>
  <c r="G900" i="40"/>
  <c r="G901" i="40"/>
  <c r="G902" i="40"/>
  <c r="G903" i="40"/>
  <c r="G904" i="40"/>
  <c r="G905" i="40"/>
  <c r="G906" i="40"/>
  <c r="G907" i="40"/>
  <c r="G908" i="40"/>
  <c r="G909" i="40"/>
  <c r="G910" i="40"/>
  <c r="G911" i="40"/>
  <c r="G912" i="40"/>
  <c r="G913" i="40"/>
  <c r="G914" i="40"/>
  <c r="G915" i="40"/>
  <c r="G916" i="40"/>
  <c r="G917" i="40"/>
  <c r="G918" i="40"/>
  <c r="G919" i="40"/>
  <c r="G920" i="40"/>
  <c r="G921" i="40"/>
  <c r="G922" i="40"/>
  <c r="G923" i="40"/>
  <c r="G924" i="40"/>
  <c r="G925" i="40"/>
  <c r="G926" i="40"/>
  <c r="G927" i="40"/>
  <c r="G928" i="40"/>
  <c r="G929" i="40"/>
  <c r="G930" i="40"/>
  <c r="G931" i="40"/>
  <c r="G932" i="40"/>
  <c r="G933" i="40"/>
  <c r="G934" i="40"/>
  <c r="G935" i="40"/>
  <c r="G936" i="40"/>
  <c r="G937" i="40"/>
  <c r="G938" i="40"/>
  <c r="G939" i="40"/>
  <c r="G940" i="40"/>
  <c r="G941" i="40"/>
  <c r="G942" i="40"/>
  <c r="G943" i="40"/>
  <c r="G944" i="40"/>
  <c r="G945" i="40"/>
  <c r="G946" i="40"/>
  <c r="G947" i="40"/>
  <c r="G948" i="40"/>
  <c r="G949" i="40"/>
  <c r="G950" i="40"/>
  <c r="G951" i="40"/>
  <c r="G952" i="40"/>
  <c r="G953" i="40"/>
  <c r="G954" i="40"/>
  <c r="G955" i="40"/>
  <c r="G956" i="40"/>
  <c r="G957" i="40"/>
  <c r="G958" i="40"/>
  <c r="G959" i="40"/>
  <c r="G960" i="40"/>
  <c r="G961" i="40"/>
  <c r="G962" i="40"/>
  <c r="G963" i="40"/>
  <c r="G964" i="40"/>
  <c r="G965" i="40"/>
  <c r="G966" i="40"/>
  <c r="G967" i="40"/>
  <c r="G968" i="40"/>
  <c r="G969" i="40"/>
  <c r="G970" i="40"/>
  <c r="G971" i="40"/>
  <c r="G972" i="40"/>
  <c r="G973" i="40"/>
  <c r="G974" i="40"/>
  <c r="G975" i="40"/>
  <c r="G976" i="40"/>
  <c r="G977" i="40"/>
  <c r="G978" i="40"/>
  <c r="G979" i="40"/>
  <c r="G980" i="40"/>
  <c r="G981" i="40"/>
  <c r="G982" i="40"/>
  <c r="G983" i="40"/>
  <c r="G984" i="40"/>
  <c r="G985" i="40"/>
  <c r="G986" i="40"/>
  <c r="G987" i="40"/>
  <c r="G988" i="40"/>
  <c r="G989" i="40"/>
  <c r="G990" i="40"/>
  <c r="G991" i="40"/>
  <c r="G992" i="40"/>
  <c r="G993" i="40"/>
  <c r="G994" i="40"/>
  <c r="G995" i="40"/>
  <c r="G996" i="40"/>
  <c r="G997" i="40"/>
  <c r="G998" i="40"/>
  <c r="G999" i="40"/>
  <c r="G1000" i="40"/>
  <c r="G1001" i="40"/>
  <c r="G1002" i="40"/>
  <c r="G1003" i="40"/>
  <c r="G1004" i="40"/>
  <c r="G1005" i="40"/>
  <c r="G1006" i="40"/>
  <c r="G1007" i="40"/>
  <c r="G1008" i="40"/>
  <c r="G1009" i="40"/>
  <c r="G1010" i="40"/>
  <c r="G1011" i="40"/>
  <c r="G1012" i="40"/>
  <c r="G1013" i="40"/>
  <c r="G1014" i="40"/>
  <c r="G1015" i="40"/>
  <c r="G1016" i="40"/>
  <c r="G1017" i="40"/>
  <c r="G1018" i="40"/>
  <c r="G1019" i="40"/>
  <c r="G1020" i="40"/>
  <c r="G1021" i="40"/>
  <c r="G1022" i="40"/>
  <c r="G1023" i="40"/>
  <c r="G1024" i="40"/>
  <c r="G1025" i="40"/>
  <c r="G1026" i="40"/>
  <c r="G1027" i="40"/>
  <c r="G1028" i="40"/>
  <c r="G1029" i="40"/>
  <c r="G1030" i="40"/>
  <c r="G1031" i="40"/>
  <c r="G1032" i="40"/>
  <c r="G1033" i="40"/>
  <c r="G1034" i="40"/>
  <c r="G1035" i="40"/>
  <c r="G1036" i="40"/>
  <c r="G1037" i="40"/>
  <c r="G1038" i="40"/>
  <c r="G1039" i="40"/>
  <c r="G1040" i="40"/>
  <c r="G1041" i="40"/>
  <c r="G1042" i="40"/>
  <c r="G1043" i="40"/>
  <c r="G1044" i="40"/>
  <c r="G1045" i="40"/>
  <c r="G1046" i="40"/>
  <c r="G1047" i="40"/>
  <c r="G1048" i="40"/>
  <c r="G1049" i="40"/>
  <c r="G1050" i="40"/>
  <c r="G1051" i="40"/>
  <c r="G1052" i="40"/>
  <c r="G1053" i="40"/>
  <c r="G1054" i="40"/>
  <c r="G1055" i="40"/>
  <c r="G1056" i="40"/>
  <c r="G1057" i="40"/>
  <c r="G1058" i="40"/>
  <c r="G1059" i="40"/>
  <c r="G1060" i="40"/>
  <c r="G1061" i="40"/>
  <c r="G1062" i="40"/>
  <c r="G1063" i="40"/>
  <c r="G1064" i="40"/>
  <c r="G1065" i="40"/>
  <c r="G1066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I50" i="40"/>
  <c r="I51" i="40"/>
  <c r="I52" i="40"/>
  <c r="I53" i="40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I69" i="40"/>
  <c r="I70" i="40"/>
  <c r="I71" i="40"/>
  <c r="I72" i="40"/>
  <c r="I73" i="40"/>
  <c r="I74" i="40"/>
  <c r="I75" i="40"/>
  <c r="I76" i="40"/>
  <c r="I77" i="40"/>
  <c r="I78" i="40"/>
  <c r="I79" i="40"/>
  <c r="I80" i="40"/>
  <c r="I81" i="40"/>
  <c r="I82" i="40"/>
  <c r="I83" i="40"/>
  <c r="I84" i="40"/>
  <c r="I85" i="40"/>
  <c r="I86" i="40"/>
  <c r="I87" i="40"/>
  <c r="I88" i="40"/>
  <c r="I89" i="40"/>
  <c r="I90" i="40"/>
  <c r="I91" i="40"/>
  <c r="I92" i="40"/>
  <c r="I93" i="40"/>
  <c r="I94" i="40"/>
  <c r="I95" i="40"/>
  <c r="I96" i="40"/>
  <c r="I97" i="40"/>
  <c r="I98" i="40"/>
  <c r="I99" i="40"/>
  <c r="I100" i="40"/>
  <c r="I101" i="40"/>
  <c r="I102" i="40"/>
  <c r="I103" i="40"/>
  <c r="I104" i="40"/>
  <c r="I105" i="40"/>
  <c r="I106" i="40"/>
  <c r="I107" i="40"/>
  <c r="I108" i="40"/>
  <c r="I109" i="40"/>
  <c r="I110" i="40"/>
  <c r="I111" i="40"/>
  <c r="I112" i="40"/>
  <c r="I113" i="40"/>
  <c r="I114" i="40"/>
  <c r="I115" i="40"/>
  <c r="I116" i="40"/>
  <c r="I117" i="40"/>
  <c r="I118" i="40"/>
  <c r="I119" i="40"/>
  <c r="I120" i="40"/>
  <c r="I121" i="40"/>
  <c r="I122" i="40"/>
  <c r="I123" i="40"/>
  <c r="I124" i="40"/>
  <c r="I125" i="40"/>
  <c r="I126" i="40"/>
  <c r="I127" i="40"/>
  <c r="I128" i="40"/>
  <c r="I129" i="40"/>
  <c r="I130" i="40"/>
  <c r="I13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I145" i="40"/>
  <c r="I146" i="40"/>
  <c r="I147" i="40"/>
  <c r="I148" i="40"/>
  <c r="I149" i="40"/>
  <c r="I150" i="40"/>
  <c r="I151" i="40"/>
  <c r="I152" i="40"/>
  <c r="I153" i="40"/>
  <c r="I154" i="40"/>
  <c r="I155" i="40"/>
  <c r="I156" i="40"/>
  <c r="I157" i="40"/>
  <c r="I158" i="40"/>
  <c r="I159" i="40"/>
  <c r="I160" i="40"/>
  <c r="I161" i="40"/>
  <c r="I162" i="40"/>
  <c r="I163" i="40"/>
  <c r="I164" i="40"/>
  <c r="I165" i="40"/>
  <c r="I166" i="40"/>
  <c r="I167" i="40"/>
  <c r="I168" i="40"/>
  <c r="I169" i="40"/>
  <c r="I170" i="40"/>
  <c r="I171" i="40"/>
  <c r="I172" i="40"/>
  <c r="I173" i="40"/>
  <c r="I174" i="40"/>
  <c r="I175" i="40"/>
  <c r="I176" i="40"/>
  <c r="I177" i="40"/>
  <c r="I178" i="40"/>
  <c r="I179" i="40"/>
  <c r="I180" i="40"/>
  <c r="I181" i="40"/>
  <c r="I182" i="40"/>
  <c r="I183" i="40"/>
  <c r="I184" i="40"/>
  <c r="I185" i="40"/>
  <c r="I186" i="40"/>
  <c r="I187" i="40"/>
  <c r="I188" i="40"/>
  <c r="I189" i="40"/>
  <c r="I190" i="40"/>
  <c r="I191" i="40"/>
  <c r="I192" i="40"/>
  <c r="I193" i="40"/>
  <c r="I194" i="40"/>
  <c r="I195" i="40"/>
  <c r="I196" i="40"/>
  <c r="I197" i="40"/>
  <c r="I198" i="40"/>
  <c r="I199" i="40"/>
  <c r="I200" i="40"/>
  <c r="I201" i="40"/>
  <c r="I202" i="40"/>
  <c r="I203" i="40"/>
  <c r="I204" i="40"/>
  <c r="I205" i="40"/>
  <c r="I206" i="40"/>
  <c r="I207" i="40"/>
  <c r="I208" i="40"/>
  <c r="I209" i="40"/>
  <c r="I210" i="40"/>
  <c r="I211" i="40"/>
  <c r="I212" i="40"/>
  <c r="I213" i="40"/>
  <c r="I214" i="40"/>
  <c r="I215" i="40"/>
  <c r="I216" i="40"/>
  <c r="I217" i="40"/>
  <c r="I218" i="40"/>
  <c r="I219" i="40"/>
  <c r="I220" i="40"/>
  <c r="I221" i="40"/>
  <c r="I222" i="40"/>
  <c r="I223" i="40"/>
  <c r="I224" i="40"/>
  <c r="I225" i="40"/>
  <c r="I226" i="40"/>
  <c r="I227" i="40"/>
  <c r="I228" i="40"/>
  <c r="I229" i="40"/>
  <c r="I230" i="40"/>
  <c r="I231" i="40"/>
  <c r="I232" i="40"/>
  <c r="I233" i="40"/>
  <c r="I234" i="40"/>
  <c r="I235" i="40"/>
  <c r="I236" i="40"/>
  <c r="I237" i="40"/>
  <c r="I238" i="40"/>
  <c r="I239" i="40"/>
  <c r="I240" i="40"/>
  <c r="I241" i="40"/>
  <c r="I242" i="40"/>
  <c r="I243" i="40"/>
  <c r="I244" i="40"/>
  <c r="I245" i="40"/>
  <c r="I246" i="40"/>
  <c r="I247" i="40"/>
  <c r="I248" i="40"/>
  <c r="I249" i="40"/>
  <c r="I250" i="40"/>
  <c r="I251" i="40"/>
  <c r="I252" i="40"/>
  <c r="I253" i="40"/>
  <c r="I254" i="40"/>
  <c r="I255" i="40"/>
  <c r="I256" i="40"/>
  <c r="I257" i="40"/>
  <c r="I258" i="40"/>
  <c r="I259" i="40"/>
  <c r="I260" i="40"/>
  <c r="I261" i="40"/>
  <c r="I262" i="40"/>
  <c r="I263" i="40"/>
  <c r="I264" i="40"/>
  <c r="I265" i="40"/>
  <c r="I266" i="40"/>
  <c r="I267" i="40"/>
  <c r="I268" i="40"/>
  <c r="I269" i="40"/>
  <c r="I270" i="40"/>
  <c r="I271" i="40"/>
  <c r="I272" i="40"/>
  <c r="I273" i="40"/>
  <c r="I274" i="40"/>
  <c r="I275" i="40"/>
  <c r="I276" i="40"/>
  <c r="I277" i="40"/>
  <c r="I278" i="40"/>
  <c r="I279" i="40"/>
  <c r="I280" i="40"/>
  <c r="I281" i="40"/>
  <c r="I282" i="40"/>
  <c r="I283" i="40"/>
  <c r="I284" i="40"/>
  <c r="I285" i="40"/>
  <c r="I286" i="40"/>
  <c r="I287" i="40"/>
  <c r="I288" i="40"/>
  <c r="I289" i="40"/>
  <c r="I290" i="40"/>
  <c r="I291" i="40"/>
  <c r="I292" i="40"/>
  <c r="I293" i="40"/>
  <c r="I294" i="40"/>
  <c r="I295" i="40"/>
  <c r="I296" i="40"/>
  <c r="I297" i="40"/>
  <c r="I298" i="40"/>
  <c r="I299" i="40"/>
  <c r="I300" i="40"/>
  <c r="I301" i="40"/>
  <c r="I302" i="40"/>
  <c r="I303" i="40"/>
  <c r="I304" i="40"/>
  <c r="I305" i="40"/>
  <c r="I306" i="40"/>
  <c r="I307" i="40"/>
  <c r="I308" i="40"/>
  <c r="I309" i="40"/>
  <c r="I310" i="40"/>
  <c r="I311" i="40"/>
  <c r="I312" i="40"/>
  <c r="I313" i="40"/>
  <c r="I314" i="40"/>
  <c r="I315" i="40"/>
  <c r="I316" i="40"/>
  <c r="I317" i="40"/>
  <c r="I318" i="40"/>
  <c r="I319" i="40"/>
  <c r="I320" i="40"/>
  <c r="I321" i="40"/>
  <c r="I322" i="40"/>
  <c r="I323" i="40"/>
  <c r="I324" i="40"/>
  <c r="I325" i="40"/>
  <c r="I326" i="40"/>
  <c r="I327" i="40"/>
  <c r="I328" i="40"/>
  <c r="I329" i="40"/>
  <c r="I330" i="40"/>
  <c r="I331" i="40"/>
  <c r="I332" i="40"/>
  <c r="I333" i="40"/>
  <c r="I334" i="40"/>
  <c r="I335" i="40"/>
  <c r="I336" i="40"/>
  <c r="I337" i="40"/>
  <c r="I338" i="40"/>
  <c r="I339" i="40"/>
  <c r="I340" i="40"/>
  <c r="I341" i="40"/>
  <c r="I342" i="40"/>
  <c r="I343" i="40"/>
  <c r="I344" i="40"/>
  <c r="I345" i="40"/>
  <c r="I346" i="40"/>
  <c r="I347" i="40"/>
  <c r="I348" i="40"/>
  <c r="I349" i="40"/>
  <c r="I350" i="40"/>
  <c r="I351" i="40"/>
  <c r="I352" i="40"/>
  <c r="I353" i="40"/>
  <c r="I354" i="40"/>
  <c r="I355" i="40"/>
  <c r="I356" i="40"/>
  <c r="I357" i="40"/>
  <c r="I358" i="40"/>
  <c r="I359" i="40"/>
  <c r="I360" i="40"/>
  <c r="I361" i="40"/>
  <c r="I362" i="40"/>
  <c r="I363" i="40"/>
  <c r="I364" i="40"/>
  <c r="I365" i="40"/>
  <c r="I366" i="40"/>
  <c r="I367" i="40"/>
  <c r="I368" i="40"/>
  <c r="I369" i="40"/>
  <c r="I370" i="40"/>
  <c r="I371" i="40"/>
  <c r="I372" i="40"/>
  <c r="I373" i="40"/>
  <c r="I374" i="40"/>
  <c r="I375" i="40"/>
  <c r="I376" i="40"/>
  <c r="I377" i="40"/>
  <c r="I378" i="40"/>
  <c r="I379" i="40"/>
  <c r="I380" i="40"/>
  <c r="I381" i="40"/>
  <c r="I382" i="40"/>
  <c r="I383" i="40"/>
  <c r="I384" i="40"/>
  <c r="I385" i="40"/>
  <c r="I386" i="40"/>
  <c r="I387" i="40"/>
  <c r="I388" i="40"/>
  <c r="I389" i="40"/>
  <c r="I390" i="40"/>
  <c r="I391" i="40"/>
  <c r="I392" i="40"/>
  <c r="I393" i="40"/>
  <c r="I394" i="40"/>
  <c r="I395" i="40"/>
  <c r="I396" i="40"/>
  <c r="I397" i="40"/>
  <c r="I398" i="40"/>
  <c r="I399" i="40"/>
  <c r="I400" i="40"/>
  <c r="I401" i="40"/>
  <c r="I402" i="40"/>
  <c r="I403" i="40"/>
  <c r="I404" i="40"/>
  <c r="I405" i="40"/>
  <c r="I406" i="40"/>
  <c r="I407" i="40"/>
  <c r="I408" i="40"/>
  <c r="I409" i="40"/>
  <c r="I410" i="40"/>
  <c r="I411" i="40"/>
  <c r="I412" i="40"/>
  <c r="I413" i="40"/>
  <c r="I414" i="40"/>
  <c r="I415" i="40"/>
  <c r="I416" i="40"/>
  <c r="I417" i="40"/>
  <c r="I418" i="40"/>
  <c r="I419" i="40"/>
  <c r="I420" i="40"/>
  <c r="I421" i="40"/>
  <c r="I422" i="40"/>
  <c r="I423" i="40"/>
  <c r="I424" i="40"/>
  <c r="I425" i="40"/>
  <c r="I426" i="40"/>
  <c r="I427" i="40"/>
  <c r="I428" i="40"/>
  <c r="I429" i="40"/>
  <c r="I430" i="40"/>
  <c r="I431" i="40"/>
  <c r="I432" i="40"/>
  <c r="I433" i="40"/>
  <c r="I434" i="40"/>
  <c r="I435" i="40"/>
  <c r="I436" i="40"/>
  <c r="I437" i="40"/>
  <c r="I438" i="40"/>
  <c r="I439" i="40"/>
  <c r="I440" i="40"/>
  <c r="I441" i="40"/>
  <c r="I442" i="40"/>
  <c r="I443" i="40"/>
  <c r="I444" i="40"/>
  <c r="I445" i="40"/>
  <c r="I446" i="40"/>
  <c r="I447" i="40"/>
  <c r="I448" i="40"/>
  <c r="I449" i="40"/>
  <c r="I450" i="40"/>
  <c r="I451" i="40"/>
  <c r="I452" i="40"/>
  <c r="I453" i="40"/>
  <c r="I454" i="40"/>
  <c r="I455" i="40"/>
  <c r="I456" i="40"/>
  <c r="I457" i="40"/>
  <c r="I458" i="40"/>
  <c r="I459" i="40"/>
  <c r="I460" i="40"/>
  <c r="I461" i="40"/>
  <c r="I462" i="40"/>
  <c r="I463" i="40"/>
  <c r="I464" i="40"/>
  <c r="I465" i="40"/>
  <c r="I466" i="40"/>
  <c r="I467" i="40"/>
  <c r="I468" i="40"/>
  <c r="I469" i="40"/>
  <c r="I470" i="40"/>
  <c r="I471" i="40"/>
  <c r="I472" i="40"/>
  <c r="I473" i="40"/>
  <c r="I474" i="40"/>
  <c r="I475" i="40"/>
  <c r="I476" i="40"/>
  <c r="I477" i="40"/>
  <c r="I478" i="40"/>
  <c r="I479" i="40"/>
  <c r="I480" i="40"/>
  <c r="I481" i="40"/>
  <c r="I482" i="40"/>
  <c r="I483" i="40"/>
  <c r="I484" i="40"/>
  <c r="I485" i="40"/>
  <c r="I486" i="40"/>
  <c r="I487" i="40"/>
  <c r="I488" i="40"/>
  <c r="I489" i="40"/>
  <c r="I490" i="40"/>
  <c r="I491" i="40"/>
  <c r="I492" i="40"/>
  <c r="I493" i="40"/>
  <c r="I494" i="40"/>
  <c r="I495" i="40"/>
  <c r="I496" i="40"/>
  <c r="I497" i="40"/>
  <c r="I498" i="40"/>
  <c r="I499" i="40"/>
  <c r="I500" i="40"/>
  <c r="I501" i="40"/>
  <c r="I502" i="40"/>
  <c r="I503" i="40"/>
  <c r="I504" i="40"/>
  <c r="I505" i="40"/>
  <c r="I506" i="40"/>
  <c r="I507" i="40"/>
  <c r="I508" i="40"/>
  <c r="I509" i="40"/>
  <c r="I510" i="40"/>
  <c r="I511" i="40"/>
  <c r="I512" i="40"/>
  <c r="I513" i="40"/>
  <c r="I514" i="40"/>
  <c r="I515" i="40"/>
  <c r="I516" i="40"/>
  <c r="I517" i="40"/>
  <c r="I518" i="40"/>
  <c r="I519" i="40"/>
  <c r="I520" i="40"/>
  <c r="I521" i="40"/>
  <c r="I522" i="40"/>
  <c r="I523" i="40"/>
  <c r="I524" i="40"/>
  <c r="I525" i="40"/>
  <c r="I526" i="40"/>
  <c r="I527" i="40"/>
  <c r="I528" i="40"/>
  <c r="I529" i="40"/>
  <c r="I530" i="40"/>
  <c r="I531" i="40"/>
  <c r="I532" i="40"/>
  <c r="I533" i="40"/>
  <c r="I534" i="40"/>
  <c r="I535" i="40"/>
  <c r="I536" i="40"/>
  <c r="I537" i="40"/>
  <c r="I538" i="40"/>
  <c r="I539" i="40"/>
  <c r="I540" i="40"/>
  <c r="I541" i="40"/>
  <c r="I542" i="40"/>
  <c r="I543" i="40"/>
  <c r="I544" i="40"/>
  <c r="I545" i="40"/>
  <c r="I546" i="40"/>
  <c r="I547" i="40"/>
  <c r="I548" i="40"/>
  <c r="I549" i="40"/>
  <c r="I550" i="40"/>
  <c r="I551" i="40"/>
  <c r="I552" i="40"/>
  <c r="I553" i="40"/>
  <c r="I554" i="40"/>
  <c r="I555" i="40"/>
  <c r="I556" i="40"/>
  <c r="I557" i="40"/>
  <c r="I558" i="40"/>
  <c r="I559" i="40"/>
  <c r="I560" i="40"/>
  <c r="I561" i="40"/>
  <c r="I562" i="40"/>
  <c r="I563" i="40"/>
  <c r="I564" i="40"/>
  <c r="I565" i="40"/>
  <c r="I566" i="40"/>
  <c r="I567" i="40"/>
  <c r="I568" i="40"/>
  <c r="I569" i="40"/>
  <c r="I570" i="40"/>
  <c r="I571" i="40"/>
  <c r="I572" i="40"/>
  <c r="I573" i="40"/>
  <c r="I574" i="40"/>
  <c r="I575" i="40"/>
  <c r="I576" i="40"/>
  <c r="I577" i="40"/>
  <c r="I578" i="40"/>
  <c r="I579" i="40"/>
  <c r="I580" i="40"/>
  <c r="I581" i="40"/>
  <c r="I582" i="40"/>
  <c r="I583" i="40"/>
  <c r="I584" i="40"/>
  <c r="I585" i="40"/>
  <c r="I586" i="40"/>
  <c r="I587" i="40"/>
  <c r="I588" i="40"/>
  <c r="I589" i="40"/>
  <c r="I590" i="40"/>
  <c r="I591" i="40"/>
  <c r="I592" i="40"/>
  <c r="I593" i="40"/>
  <c r="I594" i="40"/>
  <c r="I595" i="40"/>
  <c r="I596" i="40"/>
  <c r="I597" i="40"/>
  <c r="I598" i="40"/>
  <c r="I599" i="40"/>
  <c r="I600" i="40"/>
  <c r="I601" i="40"/>
  <c r="I602" i="40"/>
  <c r="I603" i="40"/>
  <c r="I604" i="40"/>
  <c r="I605" i="40"/>
  <c r="I606" i="40"/>
  <c r="I607" i="40"/>
  <c r="I608" i="40"/>
  <c r="I609" i="40"/>
  <c r="I610" i="40"/>
  <c r="I611" i="40"/>
  <c r="I612" i="40"/>
  <c r="I613" i="40"/>
  <c r="I614" i="40"/>
  <c r="I615" i="40"/>
  <c r="I616" i="40"/>
  <c r="I617" i="40"/>
  <c r="I618" i="40"/>
  <c r="I619" i="40"/>
  <c r="I620" i="40"/>
  <c r="I621" i="40"/>
  <c r="I622" i="40"/>
  <c r="I623" i="40"/>
  <c r="I624" i="40"/>
  <c r="I625" i="40"/>
  <c r="I626" i="40"/>
  <c r="I627" i="40"/>
  <c r="I628" i="40"/>
  <c r="I629" i="40"/>
  <c r="I630" i="40"/>
  <c r="I631" i="40"/>
  <c r="I632" i="40"/>
  <c r="I633" i="40"/>
  <c r="I634" i="40"/>
  <c r="I635" i="40"/>
  <c r="I636" i="40"/>
  <c r="I637" i="40"/>
  <c r="I638" i="40"/>
  <c r="I639" i="40"/>
  <c r="I640" i="40"/>
  <c r="I641" i="40"/>
  <c r="I642" i="40"/>
  <c r="I643" i="40"/>
  <c r="I644" i="40"/>
  <c r="I645" i="40"/>
  <c r="I646" i="40"/>
  <c r="I647" i="40"/>
  <c r="I648" i="40"/>
  <c r="I649" i="40"/>
  <c r="I650" i="40"/>
  <c r="I651" i="40"/>
  <c r="I652" i="40"/>
  <c r="I653" i="40"/>
  <c r="I654" i="40"/>
  <c r="I655" i="40"/>
  <c r="I656" i="40"/>
  <c r="I657" i="40"/>
  <c r="I658" i="40"/>
  <c r="I659" i="40"/>
  <c r="I660" i="40"/>
  <c r="I661" i="40"/>
  <c r="I662" i="40"/>
  <c r="I663" i="40"/>
  <c r="I664" i="40"/>
  <c r="I665" i="40"/>
  <c r="I666" i="40"/>
  <c r="I667" i="40"/>
  <c r="I668" i="40"/>
  <c r="I669" i="40"/>
  <c r="I670" i="40"/>
  <c r="I671" i="40"/>
  <c r="I672" i="40"/>
  <c r="I673" i="40"/>
  <c r="I674" i="40"/>
  <c r="I675" i="40"/>
  <c r="I676" i="40"/>
  <c r="I677" i="40"/>
  <c r="I678" i="40"/>
  <c r="I679" i="40"/>
  <c r="I680" i="40"/>
  <c r="I681" i="40"/>
  <c r="I682" i="40"/>
  <c r="I683" i="40"/>
  <c r="I684" i="40"/>
  <c r="I685" i="40"/>
  <c r="I686" i="40"/>
  <c r="I687" i="40"/>
  <c r="I688" i="40"/>
  <c r="I689" i="40"/>
  <c r="I690" i="40"/>
  <c r="I691" i="40"/>
  <c r="I692" i="40"/>
  <c r="I693" i="40"/>
  <c r="I694" i="40"/>
  <c r="I695" i="40"/>
  <c r="I696" i="40"/>
  <c r="I697" i="40"/>
  <c r="I698" i="40"/>
  <c r="I699" i="40"/>
  <c r="I700" i="40"/>
  <c r="I701" i="40"/>
  <c r="I702" i="40"/>
  <c r="I703" i="40"/>
  <c r="I704" i="40"/>
  <c r="I705" i="40"/>
  <c r="I706" i="40"/>
  <c r="I707" i="40"/>
  <c r="I708" i="40"/>
  <c r="I709" i="40"/>
  <c r="I710" i="40"/>
  <c r="I711" i="40"/>
  <c r="I712" i="40"/>
  <c r="I713" i="40"/>
  <c r="I714" i="40"/>
  <c r="I715" i="40"/>
  <c r="I716" i="40"/>
  <c r="I717" i="40"/>
  <c r="I718" i="40"/>
  <c r="I719" i="40"/>
  <c r="I720" i="40"/>
  <c r="I721" i="40"/>
  <c r="I722" i="40"/>
  <c r="I723" i="40"/>
  <c r="I724" i="40"/>
  <c r="I725" i="40"/>
  <c r="I726" i="40"/>
  <c r="I727" i="40"/>
  <c r="I728" i="40"/>
  <c r="I729" i="40"/>
  <c r="I730" i="40"/>
  <c r="I731" i="40"/>
  <c r="I732" i="40"/>
  <c r="I733" i="40"/>
  <c r="I734" i="40"/>
  <c r="I735" i="40"/>
  <c r="I736" i="40"/>
  <c r="I737" i="40"/>
  <c r="I738" i="40"/>
  <c r="I739" i="40"/>
  <c r="I740" i="40"/>
  <c r="I741" i="40"/>
  <c r="I742" i="40"/>
  <c r="I743" i="40"/>
  <c r="I744" i="40"/>
  <c r="I745" i="40"/>
  <c r="I746" i="40"/>
  <c r="I747" i="40"/>
  <c r="I748" i="40"/>
  <c r="I749" i="40"/>
  <c r="I750" i="40"/>
  <c r="I751" i="40"/>
  <c r="I752" i="40"/>
  <c r="I753" i="40"/>
  <c r="I754" i="40"/>
  <c r="I755" i="40"/>
  <c r="I756" i="40"/>
  <c r="I757" i="40"/>
  <c r="I758" i="40"/>
  <c r="I759" i="40"/>
  <c r="I760" i="40"/>
  <c r="I761" i="40"/>
  <c r="I762" i="40"/>
  <c r="I763" i="40"/>
  <c r="I764" i="40"/>
  <c r="I765" i="40"/>
  <c r="I766" i="40"/>
  <c r="I767" i="40"/>
  <c r="I768" i="40"/>
  <c r="I769" i="40"/>
  <c r="I770" i="40"/>
  <c r="I771" i="40"/>
  <c r="I772" i="40"/>
  <c r="I773" i="40"/>
  <c r="I774" i="40"/>
  <c r="I775" i="40"/>
  <c r="I776" i="40"/>
  <c r="I777" i="40"/>
  <c r="I778" i="40"/>
  <c r="I779" i="40"/>
  <c r="I780" i="40"/>
  <c r="I781" i="40"/>
  <c r="I782" i="40"/>
  <c r="I783" i="40"/>
  <c r="I784" i="40"/>
  <c r="I785" i="40"/>
  <c r="I786" i="40"/>
  <c r="I787" i="40"/>
  <c r="I788" i="40"/>
  <c r="I789" i="40"/>
  <c r="I790" i="40"/>
  <c r="I791" i="40"/>
  <c r="I792" i="40"/>
  <c r="I793" i="40"/>
  <c r="I794" i="40"/>
  <c r="I795" i="40"/>
  <c r="I796" i="40"/>
  <c r="I797" i="40"/>
  <c r="I798" i="40"/>
  <c r="I799" i="40"/>
  <c r="I800" i="40"/>
  <c r="I801" i="40"/>
  <c r="I802" i="40"/>
  <c r="I803" i="40"/>
  <c r="I804" i="40"/>
  <c r="I805" i="40"/>
  <c r="I806" i="40"/>
  <c r="I807" i="40"/>
  <c r="I808" i="40"/>
  <c r="I809" i="40"/>
  <c r="I810" i="40"/>
  <c r="I811" i="40"/>
  <c r="I812" i="40"/>
  <c r="I813" i="40"/>
  <c r="I814" i="40"/>
  <c r="I815" i="40"/>
  <c r="I816" i="40"/>
  <c r="I817" i="40"/>
  <c r="I818" i="40"/>
  <c r="I819" i="40"/>
  <c r="I820" i="40"/>
  <c r="I821" i="40"/>
  <c r="I822" i="40"/>
  <c r="I823" i="40"/>
  <c r="I824" i="40"/>
  <c r="I825" i="40"/>
  <c r="I826" i="40"/>
  <c r="I827" i="40"/>
  <c r="I828" i="40"/>
  <c r="I829" i="40"/>
  <c r="I830" i="40"/>
  <c r="I831" i="40"/>
  <c r="I832" i="40"/>
  <c r="I833" i="40"/>
  <c r="I834" i="40"/>
  <c r="I835" i="40"/>
  <c r="I836" i="40"/>
  <c r="I837" i="40"/>
  <c r="I838" i="40"/>
  <c r="I839" i="40"/>
  <c r="I840" i="40"/>
  <c r="I841" i="40"/>
  <c r="I842" i="40"/>
  <c r="I843" i="40"/>
  <c r="I844" i="40"/>
  <c r="I845" i="40"/>
  <c r="I846" i="40"/>
  <c r="I847" i="40"/>
  <c r="I848" i="40"/>
  <c r="I849" i="40"/>
  <c r="I850" i="40"/>
  <c r="I851" i="40"/>
  <c r="I852" i="40"/>
  <c r="I853" i="40"/>
  <c r="I854" i="40"/>
  <c r="I855" i="40"/>
  <c r="I856" i="40"/>
  <c r="I857" i="40"/>
  <c r="I858" i="40"/>
  <c r="I859" i="40"/>
  <c r="I860" i="40"/>
  <c r="I861" i="40"/>
  <c r="I862" i="40"/>
  <c r="I863" i="40"/>
  <c r="I864" i="40"/>
  <c r="I865" i="40"/>
  <c r="I866" i="40"/>
  <c r="I867" i="40"/>
  <c r="I868" i="40"/>
  <c r="I869" i="40"/>
  <c r="I870" i="40"/>
  <c r="I871" i="40"/>
  <c r="I872" i="40"/>
  <c r="I873" i="40"/>
  <c r="I874" i="40"/>
  <c r="I875" i="40"/>
  <c r="I876" i="40"/>
  <c r="I877" i="40"/>
  <c r="I878" i="40"/>
  <c r="I879" i="40"/>
  <c r="I880" i="40"/>
  <c r="I881" i="40"/>
  <c r="I882" i="40"/>
  <c r="I883" i="40"/>
  <c r="I884" i="40"/>
  <c r="I885" i="40"/>
  <c r="I886" i="40"/>
  <c r="I887" i="40"/>
  <c r="I888" i="40"/>
  <c r="I889" i="40"/>
  <c r="I890" i="40"/>
  <c r="I891" i="40"/>
  <c r="I892" i="40"/>
  <c r="I893" i="40"/>
  <c r="I894" i="40"/>
  <c r="I895" i="40"/>
  <c r="I896" i="40"/>
  <c r="I897" i="40"/>
  <c r="I898" i="40"/>
  <c r="I899" i="40"/>
  <c r="I900" i="40"/>
  <c r="I901" i="40"/>
  <c r="I902" i="40"/>
  <c r="I903" i="40"/>
  <c r="I904" i="40"/>
  <c r="I905" i="40"/>
  <c r="I906" i="40"/>
  <c r="I907" i="40"/>
  <c r="I908" i="40"/>
  <c r="I909" i="40"/>
  <c r="I910" i="40"/>
  <c r="I911" i="40"/>
  <c r="I912" i="40"/>
  <c r="I913" i="40"/>
  <c r="I914" i="40"/>
  <c r="I915" i="40"/>
  <c r="I916" i="40"/>
  <c r="I917" i="40"/>
  <c r="I918" i="40"/>
  <c r="I919" i="40"/>
  <c r="I920" i="40"/>
  <c r="I921" i="40"/>
  <c r="I922" i="40"/>
  <c r="I923" i="40"/>
  <c r="I924" i="40"/>
  <c r="I925" i="40"/>
  <c r="I926" i="40"/>
  <c r="I927" i="40"/>
  <c r="I928" i="40"/>
  <c r="I929" i="40"/>
  <c r="I930" i="40"/>
  <c r="I931" i="40"/>
  <c r="I932" i="40"/>
  <c r="I933" i="40"/>
  <c r="I934" i="40"/>
  <c r="I935" i="40"/>
  <c r="I936" i="40"/>
  <c r="I937" i="40"/>
  <c r="I938" i="40"/>
  <c r="I939" i="40"/>
  <c r="I940" i="40"/>
  <c r="I941" i="40"/>
  <c r="I942" i="40"/>
  <c r="I943" i="40"/>
  <c r="I944" i="40"/>
  <c r="I945" i="40"/>
  <c r="I946" i="40"/>
  <c r="I947" i="40"/>
  <c r="I948" i="40"/>
  <c r="I949" i="40"/>
  <c r="I950" i="40"/>
  <c r="I951" i="40"/>
  <c r="I952" i="40"/>
  <c r="I953" i="40"/>
  <c r="I954" i="40"/>
  <c r="I955" i="40"/>
  <c r="I956" i="40"/>
  <c r="I957" i="40"/>
  <c r="I958" i="40"/>
  <c r="I959" i="40"/>
  <c r="I960" i="40"/>
  <c r="I961" i="40"/>
  <c r="I962" i="40"/>
  <c r="I963" i="40"/>
  <c r="I964" i="40"/>
  <c r="I965" i="40"/>
  <c r="I966" i="40"/>
  <c r="I967" i="40"/>
  <c r="I968" i="40"/>
  <c r="I969" i="40"/>
  <c r="I970" i="40"/>
  <c r="I971" i="40"/>
  <c r="I972" i="40"/>
  <c r="I973" i="40"/>
  <c r="I974" i="40"/>
  <c r="I975" i="40"/>
  <c r="I976" i="40"/>
  <c r="I977" i="40"/>
  <c r="I978" i="40"/>
  <c r="I979" i="40"/>
  <c r="I980" i="40"/>
  <c r="I981" i="40"/>
  <c r="I982" i="40"/>
  <c r="I983" i="40"/>
  <c r="I984" i="40"/>
  <c r="I985" i="40"/>
  <c r="I986" i="40"/>
  <c r="I987" i="40"/>
  <c r="I988" i="40"/>
  <c r="I989" i="40"/>
  <c r="I990" i="40"/>
  <c r="I991" i="40"/>
  <c r="I992" i="40"/>
  <c r="I993" i="40"/>
  <c r="I994" i="40"/>
  <c r="I995" i="40"/>
  <c r="I996" i="40"/>
  <c r="I997" i="40"/>
  <c r="I998" i="40"/>
  <c r="I999" i="40"/>
  <c r="I1000" i="40"/>
  <c r="I1001" i="40"/>
  <c r="I1002" i="40"/>
  <c r="I1003" i="40"/>
  <c r="I1004" i="40"/>
  <c r="I1005" i="40"/>
  <c r="I1006" i="40"/>
  <c r="I1007" i="40"/>
  <c r="I1008" i="40"/>
  <c r="I1009" i="40"/>
  <c r="I1010" i="40"/>
  <c r="I1011" i="40"/>
  <c r="I1012" i="40"/>
  <c r="I1013" i="40"/>
  <c r="I1014" i="40"/>
  <c r="I1015" i="40"/>
  <c r="I1016" i="40"/>
  <c r="I1017" i="40"/>
  <c r="I1018" i="40"/>
  <c r="I1019" i="40"/>
  <c r="I1020" i="40"/>
  <c r="I1021" i="40"/>
  <c r="I1022" i="40"/>
  <c r="I1023" i="40"/>
  <c r="I1024" i="40"/>
  <c r="I1025" i="40"/>
  <c r="I1026" i="40"/>
  <c r="I1027" i="40"/>
  <c r="I1028" i="40"/>
  <c r="I1029" i="40"/>
  <c r="I1030" i="40"/>
  <c r="I1031" i="40"/>
  <c r="I1032" i="40"/>
  <c r="I1033" i="40"/>
  <c r="I1034" i="40"/>
  <c r="I1035" i="40"/>
  <c r="I1036" i="40"/>
  <c r="I1037" i="40"/>
  <c r="I1038" i="40"/>
  <c r="I1039" i="40"/>
  <c r="I1040" i="40"/>
  <c r="I1041" i="40"/>
  <c r="I1042" i="40"/>
  <c r="I1043" i="40"/>
  <c r="I1044" i="40"/>
  <c r="I1045" i="40"/>
  <c r="I1046" i="40"/>
  <c r="I1047" i="40"/>
  <c r="I1048" i="40"/>
  <c r="I1049" i="40"/>
  <c r="I1050" i="40"/>
  <c r="I1051" i="40"/>
  <c r="I1052" i="40"/>
  <c r="I1053" i="40"/>
  <c r="I1054" i="40"/>
  <c r="I1055" i="40"/>
  <c r="I1056" i="40"/>
  <c r="I1057" i="40"/>
  <c r="I1058" i="40"/>
  <c r="I1059" i="40"/>
  <c r="I1060" i="40"/>
  <c r="I1061" i="40"/>
  <c r="I1062" i="40"/>
  <c r="I1063" i="40"/>
  <c r="I1064" i="40"/>
  <c r="I1065" i="40"/>
  <c r="I1066" i="40"/>
  <c r="I12" i="40"/>
  <c r="I13" i="40"/>
  <c r="I14" i="40"/>
  <c r="I15" i="40"/>
  <c r="I16" i="40"/>
  <c r="I17" i="40"/>
  <c r="I3" i="40"/>
  <c r="I5" i="40"/>
  <c r="I6" i="40"/>
  <c r="I7" i="40"/>
  <c r="I8" i="40"/>
  <c r="I9" i="40"/>
  <c r="I10" i="40"/>
  <c r="I11" i="40"/>
  <c r="I4" i="40"/>
  <c r="J77" i="14"/>
  <c r="J85" i="14"/>
  <c r="J93" i="14"/>
  <c r="J101" i="14"/>
  <c r="J12" i="47"/>
  <c r="J16" i="47"/>
  <c r="J24" i="47"/>
  <c r="J40" i="47"/>
  <c r="J48" i="47"/>
  <c r="J56" i="47"/>
  <c r="J72" i="47"/>
  <c r="J80" i="47"/>
  <c r="J88" i="47"/>
  <c r="J15" i="12"/>
  <c r="J23" i="12"/>
  <c r="J39" i="12"/>
  <c r="J47" i="12"/>
  <c r="J55" i="12"/>
  <c r="J79" i="12"/>
  <c r="J87" i="12"/>
  <c r="J95" i="12"/>
  <c r="J99" i="59"/>
  <c r="J95" i="64"/>
  <c r="J99" i="16"/>
  <c r="J95" i="15"/>
  <c r="J67" i="55"/>
  <c r="J99" i="55"/>
  <c r="J71" i="56"/>
  <c r="J95" i="56"/>
  <c r="J35" i="57"/>
  <c r="J91" i="57"/>
  <c r="J99" i="57"/>
  <c r="J90" i="46"/>
  <c r="J15" i="46"/>
  <c r="J23" i="46"/>
  <c r="J31" i="46"/>
  <c r="J39" i="46"/>
  <c r="J47" i="46"/>
  <c r="J55" i="46"/>
  <c r="J63" i="46"/>
  <c r="J71" i="46"/>
  <c r="J79" i="46"/>
  <c r="J87" i="46"/>
  <c r="J95" i="46"/>
  <c r="J54" i="60"/>
  <c r="J98" i="58"/>
  <c r="J94" i="53"/>
  <c r="J11" i="48"/>
  <c r="J19" i="48"/>
  <c r="J27" i="48"/>
  <c r="J51" i="48"/>
  <c r="J59" i="48"/>
  <c r="J75" i="48"/>
  <c r="J83" i="48"/>
  <c r="J91" i="48"/>
  <c r="J99" i="48"/>
  <c r="J57" i="54"/>
  <c r="J29" i="29"/>
  <c r="J30" i="29"/>
  <c r="J31" i="29"/>
  <c r="J32" i="29"/>
  <c r="J33" i="29"/>
  <c r="K6" i="29"/>
  <c r="K7" i="29"/>
  <c r="K8" i="29"/>
  <c r="K9" i="29"/>
  <c r="K10" i="29"/>
  <c r="K11" i="29"/>
  <c r="K29" i="29"/>
  <c r="K30" i="29"/>
  <c r="K31" i="29"/>
  <c r="K32" i="29"/>
  <c r="K33" i="29"/>
  <c r="K2" i="29"/>
  <c r="E2" i="34"/>
  <c r="E3" i="34"/>
  <c r="E4" i="34"/>
  <c r="E5" i="34"/>
  <c r="E6" i="34"/>
  <c r="E7" i="34"/>
  <c r="E9" i="34"/>
  <c r="E10" i="34"/>
  <c r="E11" i="34"/>
  <c r="E12" i="34"/>
  <c r="E13" i="34"/>
  <c r="E14" i="34"/>
  <c r="E16" i="34"/>
  <c r="E17" i="34"/>
  <c r="E18" i="34"/>
  <c r="E19" i="34"/>
  <c r="E20" i="34"/>
  <c r="E21" i="34"/>
  <c r="E23" i="34"/>
  <c r="E24" i="34"/>
  <c r="E25" i="34"/>
  <c r="E26" i="34"/>
  <c r="E27" i="34"/>
  <c r="E28" i="34"/>
  <c r="E30" i="34"/>
  <c r="E31" i="34"/>
  <c r="E32" i="34"/>
  <c r="E33" i="34"/>
  <c r="E34" i="34"/>
  <c r="E35" i="34"/>
  <c r="E37" i="34"/>
  <c r="E38" i="34"/>
  <c r="E39" i="34"/>
  <c r="E40" i="34"/>
  <c r="E41" i="34"/>
  <c r="E42" i="34"/>
  <c r="J10" i="8"/>
  <c r="K10" i="8"/>
  <c r="J11" i="8"/>
  <c r="K11" i="8"/>
  <c r="E3" i="24"/>
  <c r="S1074" i="40"/>
  <c r="S1075" i="40"/>
  <c r="S1076" i="40"/>
  <c r="S1077" i="40"/>
  <c r="S1078" i="40"/>
  <c r="S1079" i="40"/>
  <c r="S1080" i="40"/>
  <c r="S1063" i="40"/>
  <c r="S1064" i="40"/>
  <c r="S1065" i="40"/>
  <c r="S1066" i="40"/>
  <c r="S1067" i="40"/>
  <c r="S1068" i="40"/>
  <c r="S1069" i="40"/>
  <c r="S1070" i="40"/>
  <c r="S1071" i="40"/>
  <c r="S1072" i="40"/>
  <c r="S1073" i="40"/>
  <c r="S913" i="40"/>
  <c r="S647" i="40"/>
  <c r="S649" i="40"/>
  <c r="S638" i="40"/>
  <c r="S634" i="40"/>
  <c r="S646" i="40"/>
  <c r="S637" i="40"/>
  <c r="S640" i="40"/>
  <c r="S643" i="40"/>
  <c r="S650" i="40"/>
  <c r="S641" i="40"/>
  <c r="S636" i="40"/>
  <c r="S645" i="40"/>
  <c r="S899" i="40"/>
  <c r="S900" i="40"/>
  <c r="S633" i="40"/>
  <c r="S642" i="40"/>
  <c r="S635" i="40"/>
  <c r="S644" i="40"/>
  <c r="S648" i="40"/>
  <c r="S911" i="40"/>
  <c r="S912" i="40"/>
  <c r="S903" i="40"/>
  <c r="S651" i="40"/>
  <c r="S652" i="40"/>
  <c r="S175" i="40"/>
  <c r="S176" i="40"/>
  <c r="S177" i="40"/>
  <c r="S178" i="40"/>
  <c r="S179" i="40"/>
  <c r="S180" i="40"/>
  <c r="S181" i="40"/>
  <c r="S182" i="40"/>
  <c r="S183" i="40"/>
  <c r="S184" i="40"/>
  <c r="S133" i="40"/>
  <c r="S134" i="40"/>
  <c r="S135" i="40"/>
  <c r="S136" i="40"/>
  <c r="S924" i="40"/>
  <c r="S925" i="40"/>
  <c r="S926" i="40"/>
  <c r="S927" i="40"/>
  <c r="S928" i="40"/>
  <c r="S929" i="40"/>
  <c r="S930" i="40"/>
  <c r="S931" i="40"/>
  <c r="S932" i="40"/>
  <c r="S933" i="40"/>
  <c r="S934" i="40"/>
  <c r="S935" i="40"/>
  <c r="S936" i="40"/>
  <c r="S937" i="40"/>
  <c r="S938" i="40"/>
  <c r="S939" i="40"/>
  <c r="S940" i="40"/>
  <c r="S941" i="40"/>
  <c r="S942" i="40"/>
  <c r="S943" i="40"/>
  <c r="S944" i="40"/>
  <c r="S945" i="40"/>
  <c r="S946" i="40"/>
  <c r="S947" i="40"/>
  <c r="S948" i="40"/>
  <c r="S949" i="40"/>
  <c r="S950" i="40"/>
  <c r="S951" i="40"/>
  <c r="S952" i="40"/>
  <c r="S953" i="40"/>
  <c r="S954" i="40"/>
  <c r="S955" i="40"/>
  <c r="S956" i="40"/>
  <c r="S957" i="40"/>
  <c r="S958" i="40"/>
  <c r="S959" i="40"/>
  <c r="S960" i="40"/>
  <c r="S914" i="40"/>
  <c r="S915" i="40"/>
  <c r="S916" i="40"/>
  <c r="S917" i="40"/>
  <c r="S918" i="40"/>
  <c r="S919" i="40"/>
  <c r="S920" i="40"/>
  <c r="S921" i="40"/>
  <c r="S922" i="40"/>
  <c r="S923" i="40"/>
  <c r="S961" i="40"/>
  <c r="S962" i="40"/>
  <c r="S963" i="40"/>
  <c r="S964" i="40"/>
  <c r="S965" i="40"/>
  <c r="S966" i="40"/>
  <c r="S967" i="40"/>
  <c r="S968" i="40"/>
  <c r="S969" i="40"/>
  <c r="S970" i="40"/>
  <c r="S971" i="40"/>
  <c r="S972" i="40"/>
  <c r="S973" i="40"/>
  <c r="S974" i="40"/>
  <c r="S975" i="40"/>
  <c r="S976" i="40"/>
  <c r="S977" i="40"/>
  <c r="S978" i="40"/>
  <c r="S979" i="40"/>
  <c r="S980" i="40"/>
  <c r="S981" i="40"/>
  <c r="S982" i="40"/>
  <c r="S983" i="40"/>
  <c r="S984" i="40"/>
  <c r="S985" i="40"/>
  <c r="S986" i="40"/>
  <c r="S987" i="40"/>
  <c r="S988" i="40"/>
  <c r="S989" i="40"/>
  <c r="S990" i="40"/>
  <c r="S991" i="40"/>
  <c r="S992" i="40"/>
  <c r="S993" i="40"/>
  <c r="S994" i="40"/>
  <c r="S995" i="40"/>
  <c r="S996" i="40"/>
  <c r="S997" i="40"/>
  <c r="S998" i="40"/>
  <c r="S999" i="40"/>
  <c r="S1000" i="40"/>
  <c r="S1001" i="40"/>
  <c r="S1002" i="40"/>
  <c r="S1003" i="40"/>
  <c r="S1004" i="40"/>
  <c r="S1005" i="40"/>
  <c r="S1006" i="40"/>
  <c r="S1007" i="40"/>
  <c r="S3" i="40"/>
  <c r="S16" i="40"/>
  <c r="S137" i="40"/>
  <c r="S138" i="40"/>
  <c r="S139" i="40"/>
  <c r="S140" i="40"/>
  <c r="S141" i="40"/>
  <c r="S142" i="40"/>
  <c r="S143" i="40"/>
  <c r="S144" i="40"/>
  <c r="S145" i="40"/>
  <c r="S146" i="40"/>
  <c r="S147" i="40"/>
  <c r="S148" i="40"/>
  <c r="S149" i="40"/>
  <c r="S150" i="40"/>
  <c r="S151" i="40"/>
  <c r="S152" i="40"/>
  <c r="S153" i="40"/>
  <c r="S154" i="40"/>
  <c r="S155" i="40"/>
  <c r="S156" i="40"/>
  <c r="S157" i="40"/>
  <c r="S158" i="40"/>
  <c r="S159" i="40"/>
  <c r="S160" i="40"/>
  <c r="S161" i="40"/>
  <c r="S162" i="40"/>
  <c r="S163" i="40"/>
  <c r="S164" i="40"/>
  <c r="S165" i="40"/>
  <c r="S166" i="40"/>
  <c r="S167" i="40"/>
  <c r="S168" i="40"/>
  <c r="S169" i="40"/>
  <c r="S170" i="40"/>
  <c r="S171" i="40"/>
  <c r="S172" i="40"/>
  <c r="S173" i="40"/>
  <c r="S174" i="40"/>
  <c r="S34" i="40"/>
  <c r="S35" i="40"/>
  <c r="S104" i="40"/>
  <c r="S113" i="40"/>
  <c r="S130" i="40"/>
  <c r="S119" i="40"/>
  <c r="S45" i="40"/>
  <c r="S75" i="40"/>
  <c r="S91" i="40"/>
  <c r="S51" i="40"/>
  <c r="S185" i="40"/>
  <c r="S186" i="40"/>
  <c r="S187" i="40"/>
  <c r="S188" i="40"/>
  <c r="S189" i="40"/>
  <c r="S190" i="40"/>
  <c r="S191" i="40"/>
  <c r="S192" i="40"/>
  <c r="S193" i="40"/>
  <c r="S194" i="40"/>
  <c r="S195" i="40"/>
  <c r="S196" i="40"/>
  <c r="S197" i="40"/>
  <c r="S198" i="40"/>
  <c r="S199" i="40"/>
  <c r="S200" i="40"/>
  <c r="S201" i="40"/>
  <c r="S202" i="40"/>
  <c r="S203" i="40"/>
  <c r="S204" i="40"/>
  <c r="S205" i="40"/>
  <c r="S206" i="40"/>
  <c r="S207" i="40"/>
  <c r="S208" i="40"/>
  <c r="S209" i="40"/>
  <c r="S210" i="40"/>
  <c r="S211" i="40"/>
  <c r="S212" i="40"/>
  <c r="S213" i="40"/>
  <c r="S214" i="40"/>
  <c r="S215" i="40"/>
  <c r="S216" i="40"/>
  <c r="S217" i="40"/>
  <c r="S218" i="40"/>
  <c r="S219" i="40"/>
  <c r="S220" i="40"/>
  <c r="S221" i="40"/>
  <c r="S222" i="40"/>
  <c r="S223" i="40"/>
  <c r="S224" i="40"/>
  <c r="S225" i="40"/>
  <c r="S226" i="40"/>
  <c r="S227" i="40"/>
  <c r="S228" i="40"/>
  <c r="S229" i="40"/>
  <c r="S230" i="40"/>
  <c r="S231" i="40"/>
  <c r="S232" i="40"/>
  <c r="S233" i="40"/>
  <c r="S234" i="40"/>
  <c r="S235" i="40"/>
  <c r="S236" i="40"/>
  <c r="S237" i="40"/>
  <c r="S238" i="40"/>
  <c r="S239" i="40"/>
  <c r="S240" i="40"/>
  <c r="S241" i="40"/>
  <c r="S242" i="40"/>
  <c r="S243" i="40"/>
  <c r="S244" i="40"/>
  <c r="S245" i="40"/>
  <c r="S246" i="40"/>
  <c r="S247" i="40"/>
  <c r="S248" i="40"/>
  <c r="S249" i="40"/>
  <c r="S250" i="40"/>
  <c r="S251" i="40"/>
  <c r="S252" i="40"/>
  <c r="S253" i="40"/>
  <c r="S254" i="40"/>
  <c r="S255" i="40"/>
  <c r="S256" i="40"/>
  <c r="S257" i="40"/>
  <c r="S258" i="40"/>
  <c r="S259" i="40"/>
  <c r="S260" i="40"/>
  <c r="S261" i="40"/>
  <c r="S262" i="40"/>
  <c r="S263" i="40"/>
  <c r="S264" i="40"/>
  <c r="S265" i="40"/>
  <c r="S266" i="40"/>
  <c r="S267" i="40"/>
  <c r="S268" i="40"/>
  <c r="S269" i="40"/>
  <c r="S270" i="40"/>
  <c r="S271" i="40"/>
  <c r="S272" i="40"/>
  <c r="S273" i="40"/>
  <c r="S274" i="40"/>
  <c r="S275" i="40"/>
  <c r="S276" i="40"/>
  <c r="S277" i="40"/>
  <c r="S278" i="40"/>
  <c r="S279" i="40"/>
  <c r="S280" i="40"/>
  <c r="S281" i="40"/>
  <c r="S282" i="40"/>
  <c r="S283" i="40"/>
  <c r="S284" i="40"/>
  <c r="S285" i="40"/>
  <c r="S286" i="40"/>
  <c r="S287" i="40"/>
  <c r="S288" i="40"/>
  <c r="S289" i="40"/>
  <c r="S290" i="40"/>
  <c r="S291" i="40"/>
  <c r="S292" i="40"/>
  <c r="S293" i="40"/>
  <c r="S294" i="40"/>
  <c r="S295" i="40"/>
  <c r="S296" i="40"/>
  <c r="S297" i="40"/>
  <c r="S298" i="40"/>
  <c r="S299" i="40"/>
  <c r="S300" i="40"/>
  <c r="S301" i="40"/>
  <c r="S302" i="40"/>
  <c r="S303" i="40"/>
  <c r="S304" i="40"/>
  <c r="S305" i="40"/>
  <c r="S306" i="40"/>
  <c r="S307" i="40"/>
  <c r="S308" i="40"/>
  <c r="S309" i="40"/>
  <c r="S310" i="40"/>
  <c r="S311" i="40"/>
  <c r="S312" i="40"/>
  <c r="S313" i="40"/>
  <c r="S314" i="40"/>
  <c r="S315" i="40"/>
  <c r="S316" i="40"/>
  <c r="S317" i="40"/>
  <c r="S318" i="40"/>
  <c r="S319" i="40"/>
  <c r="S320" i="40"/>
  <c r="S321" i="40"/>
  <c r="S322" i="40"/>
  <c r="S323" i="40"/>
  <c r="S324" i="40"/>
  <c r="S325" i="40"/>
  <c r="S326" i="40"/>
  <c r="S327" i="40"/>
  <c r="S328" i="40"/>
  <c r="S329" i="40"/>
  <c r="S330" i="40"/>
  <c r="S331" i="40"/>
  <c r="S332" i="40"/>
  <c r="S333" i="40"/>
  <c r="S334" i="40"/>
  <c r="S335" i="40"/>
  <c r="S336" i="40"/>
  <c r="S337" i="40"/>
  <c r="S338" i="40"/>
  <c r="S339" i="40"/>
  <c r="S340" i="40"/>
  <c r="S341" i="40"/>
  <c r="S342" i="40"/>
  <c r="S343" i="40"/>
  <c r="S344" i="40"/>
  <c r="S345" i="40"/>
  <c r="S346" i="40"/>
  <c r="S347" i="40"/>
  <c r="S348" i="40"/>
  <c r="S349" i="40"/>
  <c r="S350" i="40"/>
  <c r="S351" i="40"/>
  <c r="S352" i="40"/>
  <c r="S353" i="40"/>
  <c r="S354" i="40"/>
  <c r="S355" i="40"/>
  <c r="S356" i="40"/>
  <c r="S357" i="40"/>
  <c r="S358" i="40"/>
  <c r="S359" i="40"/>
  <c r="S360" i="40"/>
  <c r="S361" i="40"/>
  <c r="S362" i="40"/>
  <c r="S363" i="40"/>
  <c r="S364" i="40"/>
  <c r="S1059" i="40"/>
  <c r="S365" i="40"/>
  <c r="S366" i="40"/>
  <c r="S367" i="40"/>
  <c r="S368" i="40"/>
  <c r="S369" i="40"/>
  <c r="S370" i="40"/>
  <c r="S371" i="40"/>
  <c r="S372" i="40"/>
  <c r="S373" i="40"/>
  <c r="S374" i="40"/>
  <c r="S375" i="40"/>
  <c r="S376" i="40"/>
  <c r="S377" i="40"/>
  <c r="S378" i="40"/>
  <c r="S379" i="40"/>
  <c r="S380" i="40"/>
  <c r="S381" i="40"/>
  <c r="S382" i="40"/>
  <c r="S383" i="40"/>
  <c r="S384" i="40"/>
  <c r="S385" i="40"/>
  <c r="S386" i="40"/>
  <c r="S387" i="40"/>
  <c r="S388" i="40"/>
  <c r="S389" i="40"/>
  <c r="S390" i="40"/>
  <c r="S391" i="40"/>
  <c r="S392" i="40"/>
  <c r="S393" i="40"/>
  <c r="S394" i="40"/>
  <c r="S395" i="40"/>
  <c r="S396" i="40"/>
  <c r="S397" i="40"/>
  <c r="S398" i="40"/>
  <c r="S399" i="40"/>
  <c r="S400" i="40"/>
  <c r="S401" i="40"/>
  <c r="S402" i="40"/>
  <c r="S403" i="40"/>
  <c r="S404" i="40"/>
  <c r="S405" i="40"/>
  <c r="S1060" i="40"/>
  <c r="S406" i="40"/>
  <c r="S407" i="40"/>
  <c r="S408" i="40"/>
  <c r="S1058" i="40"/>
  <c r="S410" i="40"/>
  <c r="S411" i="40"/>
  <c r="S412" i="40"/>
  <c r="S413" i="40"/>
  <c r="S414" i="40"/>
  <c r="S415" i="40"/>
  <c r="S416" i="40"/>
  <c r="S417" i="40"/>
  <c r="S418" i="40"/>
  <c r="S419" i="40"/>
  <c r="S420" i="40"/>
  <c r="S421" i="40"/>
  <c r="S422" i="40"/>
  <c r="S423" i="40"/>
  <c r="S424" i="40"/>
  <c r="S425" i="40"/>
  <c r="S426" i="40"/>
  <c r="S427" i="40"/>
  <c r="S428" i="40"/>
  <c r="S429" i="40"/>
  <c r="S430" i="40"/>
  <c r="S431" i="40"/>
  <c r="S432" i="40"/>
  <c r="S433" i="40"/>
  <c r="S434" i="40"/>
  <c r="S435" i="40"/>
  <c r="S436" i="40"/>
  <c r="S437" i="40"/>
  <c r="S438" i="40"/>
  <c r="S439" i="40"/>
  <c r="S440" i="40"/>
  <c r="S441" i="40"/>
  <c r="S442" i="40"/>
  <c r="S443" i="40"/>
  <c r="S444" i="40"/>
  <c r="S445" i="40"/>
  <c r="S446" i="40"/>
  <c r="S447" i="40"/>
  <c r="S448" i="40"/>
  <c r="S449" i="40"/>
  <c r="S450" i="40"/>
  <c r="S451" i="40"/>
  <c r="S452" i="40"/>
  <c r="S453" i="40"/>
  <c r="S454" i="40"/>
  <c r="S455" i="40"/>
  <c r="S456" i="40"/>
  <c r="S457" i="40"/>
  <c r="S458" i="40"/>
  <c r="S459" i="40"/>
  <c r="S460" i="40"/>
  <c r="S461" i="40"/>
  <c r="S462" i="40"/>
  <c r="S463" i="40"/>
  <c r="S464" i="40"/>
  <c r="S465" i="40"/>
  <c r="S466" i="40"/>
  <c r="S467" i="40"/>
  <c r="S468" i="40"/>
  <c r="S469" i="40"/>
  <c r="S470" i="40"/>
  <c r="S471" i="40"/>
  <c r="S472" i="40"/>
  <c r="S473" i="40"/>
  <c r="S474" i="40"/>
  <c r="S475" i="40"/>
  <c r="S476" i="40"/>
  <c r="S477" i="40"/>
  <c r="S478" i="40"/>
  <c r="S479" i="40"/>
  <c r="S480" i="40"/>
  <c r="S481" i="40"/>
  <c r="S482" i="40"/>
  <c r="S483" i="40"/>
  <c r="S484" i="40"/>
  <c r="S485" i="40"/>
  <c r="S486" i="40"/>
  <c r="S487" i="40"/>
  <c r="S488" i="40"/>
  <c r="S489" i="40"/>
  <c r="S490" i="40"/>
  <c r="S491" i="40"/>
  <c r="S492" i="40"/>
  <c r="S493" i="40"/>
  <c r="S494" i="40"/>
  <c r="S495" i="40"/>
  <c r="S496" i="40"/>
  <c r="S497" i="40"/>
  <c r="S498" i="40"/>
  <c r="S499" i="40"/>
  <c r="S500" i="40"/>
  <c r="S501" i="40"/>
  <c r="S502" i="40"/>
  <c r="S503" i="40"/>
  <c r="S504" i="40"/>
  <c r="S505" i="40"/>
  <c r="S506" i="40"/>
  <c r="S507" i="40"/>
  <c r="S508" i="40"/>
  <c r="S509" i="40"/>
  <c r="S510" i="40"/>
  <c r="S409" i="40"/>
  <c r="S511" i="40"/>
  <c r="S512" i="40"/>
  <c r="S1061" i="40"/>
  <c r="S513" i="40"/>
  <c r="S514" i="40"/>
  <c r="S515" i="40"/>
  <c r="S516" i="40"/>
  <c r="S517" i="40"/>
  <c r="S518" i="40"/>
  <c r="S519" i="40"/>
  <c r="S520" i="40"/>
  <c r="S521" i="40"/>
  <c r="S522" i="40"/>
  <c r="S523" i="40"/>
  <c r="S524" i="40"/>
  <c r="S525" i="40"/>
  <c r="S526" i="40"/>
  <c r="S527" i="40"/>
  <c r="S528" i="40"/>
  <c r="S529" i="40"/>
  <c r="S530" i="40"/>
  <c r="S531" i="40"/>
  <c r="S532" i="40"/>
  <c r="S533" i="40"/>
  <c r="S534" i="40"/>
  <c r="S535" i="40"/>
  <c r="S536" i="40"/>
  <c r="S537" i="40"/>
  <c r="S538" i="40"/>
  <c r="S539" i="40"/>
  <c r="S540" i="40"/>
  <c r="S541" i="40"/>
  <c r="S542" i="40"/>
  <c r="S543" i="40"/>
  <c r="S544" i="40"/>
  <c r="S545" i="40"/>
  <c r="S546" i="40"/>
  <c r="S547" i="40"/>
  <c r="S548" i="40"/>
  <c r="S549" i="40"/>
  <c r="S550" i="40"/>
  <c r="S551" i="40"/>
  <c r="S552" i="40"/>
  <c r="S553" i="40"/>
  <c r="S554" i="40"/>
  <c r="S555" i="40"/>
  <c r="S556" i="40"/>
  <c r="S557" i="40"/>
  <c r="S558" i="40"/>
  <c r="S559" i="40"/>
  <c r="S560" i="40"/>
  <c r="S561" i="40"/>
  <c r="S562" i="40"/>
  <c r="S563" i="40"/>
  <c r="S564" i="40"/>
  <c r="S565" i="40"/>
  <c r="S566" i="40"/>
  <c r="S567" i="40"/>
  <c r="S568" i="40"/>
  <c r="S569" i="40"/>
  <c r="S570" i="40"/>
  <c r="S571" i="40"/>
  <c r="S572" i="40"/>
  <c r="S573" i="40"/>
  <c r="S574" i="40"/>
  <c r="S575" i="40"/>
  <c r="S576" i="40"/>
  <c r="S577" i="40"/>
  <c r="S578" i="40"/>
  <c r="S579" i="40"/>
  <c r="S580" i="40"/>
  <c r="S581" i="40"/>
  <c r="S582" i="40"/>
  <c r="S583" i="40"/>
  <c r="S584" i="40"/>
  <c r="S585" i="40"/>
  <c r="S586" i="40"/>
  <c r="S587" i="40"/>
  <c r="S588" i="40"/>
  <c r="S589" i="40"/>
  <c r="S590" i="40"/>
  <c r="S591" i="40"/>
  <c r="S592" i="40"/>
  <c r="S593" i="40"/>
  <c r="S594" i="40"/>
  <c r="S595" i="40"/>
  <c r="S596" i="40"/>
  <c r="S597" i="40"/>
  <c r="S598" i="40"/>
  <c r="S599" i="40"/>
  <c r="S600" i="40"/>
  <c r="S601" i="40"/>
  <c r="S602" i="40"/>
  <c r="S603" i="40"/>
  <c r="S604" i="40"/>
  <c r="S605" i="40"/>
  <c r="S606" i="40"/>
  <c r="S607" i="40"/>
  <c r="S608" i="40"/>
  <c r="S609" i="40"/>
  <c r="S610" i="40"/>
  <c r="S611" i="40"/>
  <c r="S612" i="40"/>
  <c r="S613" i="40"/>
  <c r="S614" i="40"/>
  <c r="S615" i="40"/>
  <c r="S616" i="40"/>
  <c r="S617" i="40"/>
  <c r="S618" i="40"/>
  <c r="S619" i="40"/>
  <c r="S620" i="40"/>
  <c r="S621" i="40"/>
  <c r="S622" i="40"/>
  <c r="S623" i="40"/>
  <c r="S624" i="40"/>
  <c r="S625" i="40"/>
  <c r="S626" i="40"/>
  <c r="S627" i="40"/>
  <c r="S628" i="40"/>
  <c r="S629" i="40"/>
  <c r="S630" i="40"/>
  <c r="S631" i="40"/>
  <c r="S632" i="40"/>
  <c r="S60" i="40"/>
  <c r="S77" i="40"/>
  <c r="S36" i="40"/>
  <c r="S1062" i="40"/>
  <c r="S105" i="40"/>
  <c r="S4" i="40"/>
  <c r="S5" i="40"/>
  <c r="S78" i="40"/>
  <c r="S61" i="40"/>
  <c r="S17" i="40"/>
  <c r="S79" i="40"/>
  <c r="S6" i="40"/>
  <c r="S80" i="40"/>
  <c r="S26" i="40"/>
  <c r="S52" i="40"/>
  <c r="S46" i="40"/>
  <c r="S92" i="40"/>
  <c r="S120" i="40"/>
  <c r="S121" i="40"/>
  <c r="S47" i="40"/>
  <c r="S18" i="40"/>
  <c r="S653" i="40"/>
  <c r="S654" i="40"/>
  <c r="S655" i="40"/>
  <c r="S656" i="40"/>
  <c r="S657" i="40"/>
  <c r="S658" i="40"/>
  <c r="S659" i="40"/>
  <c r="S660" i="40"/>
  <c r="S661" i="40"/>
  <c r="S662" i="40"/>
  <c r="S663" i="40"/>
  <c r="S664" i="40"/>
  <c r="S665" i="40"/>
  <c r="S666" i="40"/>
  <c r="S667" i="40"/>
  <c r="S668" i="40"/>
  <c r="S669" i="40"/>
  <c r="S670" i="40"/>
  <c r="S671" i="40"/>
  <c r="S672" i="40"/>
  <c r="S673" i="40"/>
  <c r="S674" i="40"/>
  <c r="S675" i="40"/>
  <c r="S676" i="40"/>
  <c r="S677" i="40"/>
  <c r="S678" i="40"/>
  <c r="S679" i="40"/>
  <c r="S680" i="40"/>
  <c r="S681" i="40"/>
  <c r="S682" i="40"/>
  <c r="S683" i="40"/>
  <c r="S684" i="40"/>
  <c r="S685" i="40"/>
  <c r="S686" i="40"/>
  <c r="S687" i="40"/>
  <c r="S688" i="40"/>
  <c r="S689" i="40"/>
  <c r="S690" i="40"/>
  <c r="S691" i="40"/>
  <c r="S692" i="40"/>
  <c r="S693" i="40"/>
  <c r="S694" i="40"/>
  <c r="S695" i="40"/>
  <c r="S696" i="40"/>
  <c r="S697" i="40"/>
  <c r="S698" i="40"/>
  <c r="S699" i="40"/>
  <c r="S700" i="40"/>
  <c r="S701" i="40"/>
  <c r="S702" i="40"/>
  <c r="S703" i="40"/>
  <c r="S704" i="40"/>
  <c r="S705" i="40"/>
  <c r="S706" i="40"/>
  <c r="S707" i="40"/>
  <c r="S708" i="40"/>
  <c r="S709" i="40"/>
  <c r="S710" i="40"/>
  <c r="S711" i="40"/>
  <c r="S712" i="40"/>
  <c r="S713" i="40"/>
  <c r="S714" i="40"/>
  <c r="S715" i="40"/>
  <c r="S716" i="40"/>
  <c r="S717" i="40"/>
  <c r="S718" i="40"/>
  <c r="S719" i="40"/>
  <c r="S720" i="40"/>
  <c r="S721" i="40"/>
  <c r="S722" i="40"/>
  <c r="S723" i="40"/>
  <c r="S724" i="40"/>
  <c r="S725" i="40"/>
  <c r="S726" i="40"/>
  <c r="S727" i="40"/>
  <c r="S728" i="40"/>
  <c r="S729" i="40"/>
  <c r="S730" i="40"/>
  <c r="S731" i="40"/>
  <c r="S732" i="40"/>
  <c r="S733" i="40"/>
  <c r="S734" i="40"/>
  <c r="S735" i="40"/>
  <c r="S736" i="40"/>
  <c r="S737" i="40"/>
  <c r="S738" i="40"/>
  <c r="S739" i="40"/>
  <c r="S740" i="40"/>
  <c r="S741" i="40"/>
  <c r="S742" i="40"/>
  <c r="S743" i="40"/>
  <c r="S744" i="40"/>
  <c r="S745" i="40"/>
  <c r="S746" i="40"/>
  <c r="S747" i="40"/>
  <c r="S748" i="40"/>
  <c r="S749" i="40"/>
  <c r="S750" i="40"/>
  <c r="S751" i="40"/>
  <c r="S752" i="40"/>
  <c r="S753" i="40"/>
  <c r="S754" i="40"/>
  <c r="S755" i="40"/>
  <c r="S756" i="40"/>
  <c r="S757" i="40"/>
  <c r="S758" i="40"/>
  <c r="S759" i="40"/>
  <c r="S760" i="40"/>
  <c r="S761" i="40"/>
  <c r="S762" i="40"/>
  <c r="S763" i="40"/>
  <c r="S764" i="40"/>
  <c r="S765" i="40"/>
  <c r="S766" i="40"/>
  <c r="S767" i="40"/>
  <c r="S768" i="40"/>
  <c r="S769" i="40"/>
  <c r="S770" i="40"/>
  <c r="S771" i="40"/>
  <c r="S772" i="40"/>
  <c r="S773" i="40"/>
  <c r="S774" i="40"/>
  <c r="S775" i="40"/>
  <c r="S776" i="40"/>
  <c r="S777" i="40"/>
  <c r="S778" i="40"/>
  <c r="S779" i="40"/>
  <c r="S780" i="40"/>
  <c r="S781" i="40"/>
  <c r="S782" i="40"/>
  <c r="S783" i="40"/>
  <c r="S784" i="40"/>
  <c r="S785" i="40"/>
  <c r="S786" i="40"/>
  <c r="S787" i="40"/>
  <c r="S788" i="40"/>
  <c r="S789" i="40"/>
  <c r="S790" i="40"/>
  <c r="S791" i="40"/>
  <c r="S792" i="40"/>
  <c r="S793" i="40"/>
  <c r="S794" i="40"/>
  <c r="S795" i="40"/>
  <c r="S796" i="40"/>
  <c r="S797" i="40"/>
  <c r="S798" i="40"/>
  <c r="S799" i="40"/>
  <c r="S800" i="40"/>
  <c r="S801" i="40"/>
  <c r="S802" i="40"/>
  <c r="S803" i="40"/>
  <c r="S804" i="40"/>
  <c r="S805" i="40"/>
  <c r="S806" i="40"/>
  <c r="S807" i="40"/>
  <c r="S808" i="40"/>
  <c r="S809" i="40"/>
  <c r="S810" i="40"/>
  <c r="S811" i="40"/>
  <c r="S812" i="40"/>
  <c r="S813" i="40"/>
  <c r="S814" i="40"/>
  <c r="S815" i="40"/>
  <c r="S816" i="40"/>
  <c r="S817" i="40"/>
  <c r="S818" i="40"/>
  <c r="S819" i="40"/>
  <c r="S820" i="40"/>
  <c r="S821" i="40"/>
  <c r="S822" i="40"/>
  <c r="S823" i="40"/>
  <c r="S824" i="40"/>
  <c r="S825" i="40"/>
  <c r="S826" i="40"/>
  <c r="S827" i="40"/>
  <c r="S828" i="40"/>
  <c r="S829" i="40"/>
  <c r="S830" i="40"/>
  <c r="S831" i="40"/>
  <c r="S832" i="40"/>
  <c r="S833" i="40"/>
  <c r="S834" i="40"/>
  <c r="S835" i="40"/>
  <c r="S836" i="40"/>
  <c r="S837" i="40"/>
  <c r="S838" i="40"/>
  <c r="S839" i="40"/>
  <c r="S840" i="40"/>
  <c r="S841" i="40"/>
  <c r="S842" i="40"/>
  <c r="S843" i="40"/>
  <c r="S844" i="40"/>
  <c r="S845" i="40"/>
  <c r="S846" i="40"/>
  <c r="S847" i="40"/>
  <c r="S848" i="40"/>
  <c r="S849" i="40"/>
  <c r="S850" i="40"/>
  <c r="S851" i="40"/>
  <c r="S852" i="40"/>
  <c r="S853" i="40"/>
  <c r="S854" i="40"/>
  <c r="S855" i="40"/>
  <c r="S856" i="40"/>
  <c r="S857" i="40"/>
  <c r="S858" i="40"/>
  <c r="S859" i="40"/>
  <c r="S860" i="40"/>
  <c r="S861" i="40"/>
  <c r="S862" i="40"/>
  <c r="S863" i="40"/>
  <c r="S864" i="40"/>
  <c r="S865" i="40"/>
  <c r="S866" i="40"/>
  <c r="S867" i="40"/>
  <c r="S868" i="40"/>
  <c r="S869" i="40"/>
  <c r="S870" i="40"/>
  <c r="S871" i="40"/>
  <c r="S872" i="40"/>
  <c r="S873" i="40"/>
  <c r="S874" i="40"/>
  <c r="S875" i="40"/>
  <c r="S876" i="40"/>
  <c r="S877" i="40"/>
  <c r="S878" i="40"/>
  <c r="S879" i="40"/>
  <c r="S880" i="40"/>
  <c r="S881" i="40"/>
  <c r="S882" i="40"/>
  <c r="S883" i="40"/>
  <c r="S884" i="40"/>
  <c r="S885" i="40"/>
  <c r="S886" i="40"/>
  <c r="S887" i="40"/>
  <c r="S888" i="40"/>
  <c r="S889" i="40"/>
  <c r="S890" i="40"/>
  <c r="S891" i="40"/>
  <c r="S106" i="40"/>
  <c r="S37" i="40"/>
  <c r="S894" i="40"/>
  <c r="S895" i="40"/>
  <c r="S896" i="40"/>
  <c r="S897" i="40"/>
  <c r="S898" i="40"/>
  <c r="S93" i="40"/>
  <c r="S27" i="40"/>
  <c r="S901" i="40"/>
  <c r="S902" i="40"/>
  <c r="S107" i="40"/>
  <c r="S904" i="40"/>
  <c r="S905" i="40"/>
  <c r="S906" i="40"/>
  <c r="S907" i="40"/>
  <c r="S908" i="40"/>
  <c r="S909" i="40"/>
  <c r="S910" i="40"/>
  <c r="S48" i="40"/>
  <c r="S19" i="40"/>
  <c r="S28" i="40"/>
  <c r="S29" i="40"/>
  <c r="S38" i="40"/>
  <c r="S62" i="40"/>
  <c r="S30" i="40"/>
  <c r="S39" i="40"/>
  <c r="S57" i="40"/>
  <c r="S94" i="40"/>
  <c r="S114" i="40"/>
  <c r="S63" i="40"/>
  <c r="S31" i="40"/>
  <c r="S7" i="40"/>
  <c r="S64" i="40"/>
  <c r="S53" i="40"/>
  <c r="S20" i="40"/>
  <c r="S95" i="40"/>
  <c r="S65" i="40"/>
  <c r="S32" i="40"/>
  <c r="S66" i="40"/>
  <c r="S49" i="40"/>
  <c r="S108" i="40"/>
  <c r="S21" i="40"/>
  <c r="S81" i="40"/>
  <c r="S122" i="40"/>
  <c r="S54" i="40"/>
  <c r="S893" i="40"/>
  <c r="S96" i="40"/>
  <c r="S55" i="40"/>
  <c r="S8" i="40"/>
  <c r="S9" i="40"/>
  <c r="S123" i="40"/>
  <c r="S82" i="40"/>
  <c r="S22" i="40"/>
  <c r="S83" i="40"/>
  <c r="S84" i="40"/>
  <c r="S97" i="40"/>
  <c r="S23" i="40"/>
  <c r="S115" i="40"/>
  <c r="S10" i="40"/>
  <c r="S67" i="40"/>
  <c r="S50" i="40"/>
  <c r="S85" i="40"/>
  <c r="S124" i="40"/>
  <c r="S76" i="40"/>
  <c r="S24" i="40"/>
  <c r="S98" i="40"/>
  <c r="S109" i="40"/>
  <c r="S41" i="40"/>
  <c r="S110" i="40"/>
  <c r="S125" i="40"/>
  <c r="S11" i="40"/>
  <c r="S892" i="40"/>
  <c r="S56" i="40"/>
  <c r="S68" i="40"/>
  <c r="S12" i="40"/>
  <c r="S33" i="40"/>
  <c r="S126" i="40"/>
  <c r="S86" i="40"/>
  <c r="S99" i="40"/>
  <c r="S100" i="40"/>
  <c r="S25" i="40"/>
  <c r="S87" i="40"/>
  <c r="S101" i="40"/>
  <c r="S69" i="40"/>
  <c r="S102" i="40"/>
  <c r="S70" i="40"/>
  <c r="S40" i="40"/>
  <c r="S132" i="40"/>
  <c r="S13" i="40"/>
  <c r="S127" i="40"/>
  <c r="S59" i="40"/>
  <c r="S42" i="40"/>
  <c r="S71" i="40"/>
  <c r="S116" i="40"/>
  <c r="S88" i="40"/>
  <c r="S43" i="40"/>
  <c r="S14" i="40"/>
  <c r="S111" i="40"/>
  <c r="S58" i="40"/>
  <c r="S112" i="40"/>
  <c r="S44" i="40"/>
  <c r="S128" i="40"/>
  <c r="S72" i="40"/>
  <c r="S129" i="40"/>
  <c r="S117" i="40"/>
  <c r="S118" i="40"/>
  <c r="S73" i="40"/>
  <c r="S15" i="40"/>
  <c r="S103" i="40"/>
  <c r="S89" i="40"/>
  <c r="S90" i="40"/>
  <c r="S131" i="40"/>
  <c r="S74" i="40"/>
  <c r="S1008" i="40"/>
  <c r="S1009" i="40"/>
  <c r="S1010" i="40"/>
  <c r="S1011" i="40"/>
  <c r="S1012" i="40"/>
  <c r="S1013" i="40"/>
  <c r="S1014" i="40"/>
  <c r="S1015" i="40"/>
  <c r="S1016" i="40"/>
  <c r="S1017" i="40"/>
  <c r="S1018" i="40"/>
  <c r="S1019" i="40"/>
  <c r="S1020" i="40"/>
  <c r="S1021" i="40"/>
  <c r="S1022" i="40"/>
  <c r="S1023" i="40"/>
  <c r="S1024" i="40"/>
  <c r="S1025" i="40"/>
  <c r="S1026" i="40"/>
  <c r="S1027" i="40"/>
  <c r="S1028" i="40"/>
  <c r="S1029" i="40"/>
  <c r="S1030" i="40"/>
  <c r="S1031" i="40"/>
  <c r="S1032" i="40"/>
  <c r="S1033" i="40"/>
  <c r="S1034" i="40"/>
  <c r="S1035" i="40"/>
  <c r="S1036" i="40"/>
  <c r="S1037" i="40"/>
  <c r="S1038" i="40"/>
  <c r="S1039" i="40"/>
  <c r="S1040" i="40"/>
  <c r="S1041" i="40"/>
  <c r="S1042" i="40"/>
  <c r="S1043" i="40"/>
  <c r="S1044" i="40"/>
  <c r="S1045" i="40"/>
  <c r="S1046" i="40"/>
  <c r="S1047" i="40"/>
  <c r="S1048" i="40"/>
  <c r="S1049" i="40"/>
  <c r="S1050" i="40"/>
  <c r="S1051" i="40"/>
  <c r="S1052" i="40"/>
  <c r="S1053" i="40"/>
  <c r="S1054" i="40"/>
  <c r="S1055" i="40"/>
  <c r="S1056" i="40"/>
  <c r="S1057" i="40"/>
  <c r="S639" i="40"/>
  <c r="J45" i="26"/>
  <c r="J46" i="26"/>
  <c r="J47" i="26"/>
  <c r="J48" i="26"/>
  <c r="J49" i="26"/>
  <c r="J44" i="26"/>
  <c r="K49" i="26"/>
  <c r="K48" i="26"/>
  <c r="K47" i="26"/>
  <c r="K46" i="26"/>
  <c r="K45" i="26"/>
  <c r="K44" i="26"/>
  <c r="J59" i="23"/>
  <c r="J60" i="23"/>
  <c r="J61" i="23"/>
  <c r="J62" i="23"/>
  <c r="J63" i="23"/>
  <c r="J58" i="23"/>
  <c r="K63" i="23"/>
  <c r="K62" i="23"/>
  <c r="K61" i="23"/>
  <c r="K60" i="23"/>
  <c r="K59" i="23"/>
  <c r="K58" i="23"/>
  <c r="K3" i="63"/>
  <c r="K8" i="26"/>
  <c r="K8" i="31"/>
  <c r="J44" i="3"/>
  <c r="K44" i="3"/>
  <c r="J52" i="25"/>
  <c r="J53" i="25"/>
  <c r="J54" i="25"/>
  <c r="J55" i="25"/>
  <c r="J56" i="25"/>
  <c r="J51" i="25"/>
  <c r="K56" i="25"/>
  <c r="K55" i="25"/>
  <c r="K54" i="25"/>
  <c r="K53" i="25"/>
  <c r="K52" i="25"/>
  <c r="K51" i="25"/>
  <c r="J45" i="25"/>
  <c r="J46" i="25"/>
  <c r="J47" i="25"/>
  <c r="J48" i="25"/>
  <c r="J49" i="25"/>
  <c r="J44" i="25"/>
  <c r="G101" i="2"/>
  <c r="G100" i="2"/>
  <c r="G99" i="2"/>
  <c r="K22" i="11"/>
  <c r="J22" i="11"/>
  <c r="K21" i="11"/>
  <c r="J21" i="11"/>
  <c r="K20" i="11"/>
  <c r="J20" i="11"/>
  <c r="K19" i="11"/>
  <c r="J19" i="11"/>
  <c r="K18" i="11"/>
  <c r="J18" i="11"/>
  <c r="K17" i="11"/>
  <c r="J17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8" i="11"/>
  <c r="J8" i="11"/>
  <c r="J7" i="11"/>
  <c r="J5" i="11"/>
  <c r="K3" i="11"/>
  <c r="J3" i="11"/>
  <c r="K21" i="63"/>
  <c r="K22" i="63"/>
  <c r="K23" i="63"/>
  <c r="K24" i="63"/>
  <c r="K25" i="63"/>
  <c r="K20" i="63"/>
  <c r="K13" i="63"/>
  <c r="K14" i="63"/>
  <c r="K15" i="63"/>
  <c r="K16" i="63"/>
  <c r="K17" i="63"/>
  <c r="K12" i="63"/>
  <c r="K4" i="63"/>
  <c r="K5" i="63"/>
  <c r="K9" i="63"/>
  <c r="K15" i="10"/>
  <c r="K16" i="10"/>
  <c r="K17" i="10"/>
  <c r="K18" i="10"/>
  <c r="K19" i="10"/>
  <c r="K21" i="10"/>
  <c r="K22" i="10"/>
  <c r="K23" i="10"/>
  <c r="K24" i="10"/>
  <c r="K25" i="10"/>
  <c r="K26" i="10"/>
  <c r="K28" i="10"/>
  <c r="K29" i="10"/>
  <c r="K30" i="10"/>
  <c r="K31" i="10"/>
  <c r="K32" i="10"/>
  <c r="K33" i="10"/>
  <c r="K35" i="10"/>
  <c r="K36" i="10"/>
  <c r="K37" i="10"/>
  <c r="K38" i="10"/>
  <c r="K39" i="10"/>
  <c r="K40" i="10"/>
  <c r="K14" i="10"/>
  <c r="K11" i="10"/>
  <c r="K12" i="10"/>
  <c r="K10" i="10"/>
  <c r="J11" i="10"/>
  <c r="J12" i="10"/>
  <c r="J10" i="10"/>
  <c r="K4" i="10"/>
  <c r="K5" i="10"/>
  <c r="K6" i="10"/>
  <c r="K7" i="10"/>
  <c r="K8" i="10"/>
  <c r="K3" i="10"/>
  <c r="J4" i="10"/>
  <c r="J5" i="10"/>
  <c r="J6" i="10"/>
  <c r="J7" i="10"/>
  <c r="J8" i="10"/>
  <c r="J3" i="10"/>
  <c r="K27" i="62"/>
  <c r="K28" i="62"/>
  <c r="K29" i="62"/>
  <c r="K30" i="62"/>
  <c r="K31" i="62"/>
  <c r="K33" i="62"/>
  <c r="K34" i="62"/>
  <c r="K35" i="62"/>
  <c r="K36" i="62"/>
  <c r="K37" i="62"/>
  <c r="K38" i="62"/>
  <c r="K40" i="62"/>
  <c r="K41" i="62"/>
  <c r="K42" i="62"/>
  <c r="K43" i="62"/>
  <c r="K44" i="62"/>
  <c r="K45" i="62"/>
  <c r="K47" i="62"/>
  <c r="K48" i="62"/>
  <c r="K49" i="62"/>
  <c r="K50" i="62"/>
  <c r="K51" i="62"/>
  <c r="K52" i="62"/>
  <c r="K26" i="62"/>
  <c r="K13" i="62"/>
  <c r="K14" i="62"/>
  <c r="K15" i="62"/>
  <c r="K16" i="62"/>
  <c r="K17" i="62"/>
  <c r="K19" i="62"/>
  <c r="K20" i="62"/>
  <c r="K21" i="62"/>
  <c r="K22" i="62"/>
  <c r="K23" i="62"/>
  <c r="K24" i="62"/>
  <c r="K12" i="62"/>
  <c r="K4" i="62"/>
  <c r="K5" i="62"/>
  <c r="K6" i="62"/>
  <c r="K7" i="62"/>
  <c r="K8" i="62"/>
  <c r="K9" i="62"/>
  <c r="K10" i="62"/>
  <c r="J8" i="62"/>
  <c r="J9" i="62"/>
  <c r="J10" i="62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9" i="8"/>
  <c r="J9" i="8"/>
  <c r="K8" i="8"/>
  <c r="J8" i="8"/>
  <c r="K7" i="8"/>
  <c r="J7" i="8"/>
  <c r="K6" i="8"/>
  <c r="J6" i="8"/>
  <c r="K5" i="8"/>
  <c r="J5" i="8"/>
  <c r="K4" i="8"/>
  <c r="J4" i="8"/>
  <c r="K3" i="8"/>
  <c r="J3" i="8"/>
  <c r="K2" i="8"/>
  <c r="J2" i="8"/>
  <c r="J31" i="41"/>
  <c r="K31" i="41"/>
  <c r="J32" i="41"/>
  <c r="K32" i="41"/>
  <c r="J33" i="41"/>
  <c r="K33" i="41"/>
  <c r="J34" i="41"/>
  <c r="K34" i="41"/>
  <c r="J35" i="41"/>
  <c r="K35" i="41"/>
  <c r="J36" i="41"/>
  <c r="K36" i="41"/>
  <c r="K30" i="41"/>
  <c r="J30" i="41"/>
  <c r="K29" i="41"/>
  <c r="J29" i="41"/>
  <c r="K28" i="41"/>
  <c r="J28" i="41"/>
  <c r="K27" i="41"/>
  <c r="J27" i="41"/>
  <c r="K26" i="41"/>
  <c r="J26" i="41"/>
  <c r="K25" i="41"/>
  <c r="J25" i="41"/>
  <c r="K24" i="41"/>
  <c r="J24" i="41"/>
  <c r="K23" i="41"/>
  <c r="J23" i="41"/>
  <c r="K22" i="41"/>
  <c r="J22" i="41"/>
  <c r="K21" i="41"/>
  <c r="J21" i="41"/>
  <c r="K20" i="41"/>
  <c r="J20" i="41"/>
  <c r="K19" i="41"/>
  <c r="J19" i="41"/>
  <c r="K18" i="41"/>
  <c r="J18" i="41"/>
  <c r="K17" i="41"/>
  <c r="J17" i="41"/>
  <c r="K16" i="41"/>
  <c r="J16" i="41"/>
  <c r="K15" i="41"/>
  <c r="J15" i="41"/>
  <c r="K14" i="41"/>
  <c r="J14" i="41"/>
  <c r="K13" i="41"/>
  <c r="J13" i="41"/>
  <c r="K12" i="41"/>
  <c r="J12" i="41"/>
  <c r="K11" i="41"/>
  <c r="J11" i="41"/>
  <c r="K10" i="41"/>
  <c r="J10" i="41"/>
  <c r="K9" i="41"/>
  <c r="J9" i="41"/>
  <c r="K8" i="41"/>
  <c r="J8" i="41"/>
  <c r="K7" i="41"/>
  <c r="J7" i="41"/>
  <c r="K6" i="41"/>
  <c r="J6" i="41"/>
  <c r="K5" i="41"/>
  <c r="J5" i="41"/>
  <c r="K4" i="41"/>
  <c r="J4" i="41"/>
  <c r="K3" i="41"/>
  <c r="J3" i="41"/>
  <c r="K2" i="41"/>
  <c r="J2" i="41"/>
  <c r="J5" i="45"/>
  <c r="J6" i="45"/>
  <c r="J7" i="45"/>
  <c r="J8" i="45"/>
  <c r="J9" i="45"/>
  <c r="J2" i="45"/>
  <c r="J3" i="45"/>
  <c r="J10" i="45"/>
  <c r="J11" i="45"/>
  <c r="J12" i="45"/>
  <c r="J13" i="45"/>
  <c r="J14" i="45"/>
  <c r="J15" i="45"/>
  <c r="J16" i="45"/>
  <c r="J17" i="45"/>
  <c r="J18" i="45"/>
  <c r="J19" i="45"/>
  <c r="J20" i="45"/>
  <c r="J21" i="45"/>
  <c r="J22" i="45"/>
  <c r="J23" i="45"/>
  <c r="J24" i="45"/>
  <c r="J25" i="45"/>
  <c r="J26" i="45"/>
  <c r="J27" i="45"/>
  <c r="J28" i="45"/>
  <c r="J29" i="45"/>
  <c r="J30" i="45"/>
  <c r="J31" i="45"/>
  <c r="J32" i="45"/>
  <c r="J33" i="45"/>
  <c r="J34" i="45"/>
  <c r="J35" i="45"/>
  <c r="J36" i="45"/>
  <c r="J37" i="45"/>
  <c r="J4" i="45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" i="43"/>
  <c r="J4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2" i="43"/>
  <c r="J2" i="42"/>
  <c r="J3" i="42"/>
  <c r="J4" i="42"/>
  <c r="J5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K8" i="43"/>
  <c r="J71" i="64"/>
  <c r="J96" i="16"/>
  <c r="J12" i="60"/>
  <c r="J51" i="58"/>
  <c r="J60" i="59"/>
  <c r="J34" i="14"/>
  <c r="J18" i="53"/>
  <c r="J16" i="54"/>
  <c r="J95" i="54"/>
  <c r="J75" i="55"/>
  <c r="J42" i="56"/>
  <c r="J6" i="57"/>
  <c r="J77" i="57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2" i="13"/>
  <c r="J24" i="48"/>
  <c r="J48" i="48"/>
  <c r="J67" i="48"/>
  <c r="J86" i="48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2" i="49"/>
  <c r="J101" i="50"/>
  <c r="J3" i="50"/>
  <c r="J4" i="50"/>
  <c r="J5" i="50"/>
  <c r="J6" i="50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35" i="50"/>
  <c r="J36" i="50"/>
  <c r="J37" i="50"/>
  <c r="J38" i="50"/>
  <c r="J39" i="50"/>
  <c r="J40" i="50"/>
  <c r="J41" i="50"/>
  <c r="J42" i="50"/>
  <c r="J43" i="50"/>
  <c r="J44" i="50"/>
  <c r="J45" i="50"/>
  <c r="J46" i="50"/>
  <c r="J47" i="50"/>
  <c r="J48" i="50"/>
  <c r="J49" i="50"/>
  <c r="J50" i="50"/>
  <c r="J51" i="50"/>
  <c r="J52" i="50"/>
  <c r="J53" i="50"/>
  <c r="J54" i="50"/>
  <c r="J55" i="50"/>
  <c r="J56" i="50"/>
  <c r="J57" i="50"/>
  <c r="J58" i="50"/>
  <c r="J59" i="50"/>
  <c r="J60" i="50"/>
  <c r="J61" i="50"/>
  <c r="J62" i="50"/>
  <c r="J63" i="50"/>
  <c r="J64" i="50"/>
  <c r="J65" i="50"/>
  <c r="J66" i="50"/>
  <c r="J67" i="50"/>
  <c r="J68" i="50"/>
  <c r="J69" i="50"/>
  <c r="J70" i="50"/>
  <c r="J71" i="50"/>
  <c r="J72" i="50"/>
  <c r="J73" i="50"/>
  <c r="J74" i="50"/>
  <c r="J75" i="50"/>
  <c r="J76" i="50"/>
  <c r="J77" i="50"/>
  <c r="J78" i="50"/>
  <c r="J79" i="50"/>
  <c r="J80" i="50"/>
  <c r="J81" i="50"/>
  <c r="J82" i="50"/>
  <c r="J83" i="50"/>
  <c r="J84" i="50"/>
  <c r="J85" i="50"/>
  <c r="J86" i="50"/>
  <c r="J87" i="50"/>
  <c r="J88" i="50"/>
  <c r="J89" i="50"/>
  <c r="J90" i="50"/>
  <c r="J91" i="50"/>
  <c r="J92" i="50"/>
  <c r="J93" i="50"/>
  <c r="J94" i="50"/>
  <c r="J95" i="50"/>
  <c r="J96" i="50"/>
  <c r="J97" i="50"/>
  <c r="J98" i="50"/>
  <c r="J99" i="50"/>
  <c r="J100" i="50"/>
  <c r="J2" i="50"/>
  <c r="J3" i="52"/>
  <c r="J4" i="52"/>
  <c r="J5" i="52"/>
  <c r="J6" i="52"/>
  <c r="J7" i="52"/>
  <c r="J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30" i="52"/>
  <c r="J31" i="52"/>
  <c r="J32" i="52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47" i="52"/>
  <c r="J48" i="52"/>
  <c r="J49" i="52"/>
  <c r="J50" i="52"/>
  <c r="J51" i="52"/>
  <c r="J52" i="52"/>
  <c r="J53" i="52"/>
  <c r="J54" i="52"/>
  <c r="J55" i="52"/>
  <c r="J56" i="52"/>
  <c r="J57" i="52"/>
  <c r="J58" i="52"/>
  <c r="J59" i="52"/>
  <c r="J60" i="52"/>
  <c r="J61" i="52"/>
  <c r="J62" i="52"/>
  <c r="J63" i="52"/>
  <c r="J64" i="52"/>
  <c r="J65" i="52"/>
  <c r="J66" i="52"/>
  <c r="J67" i="52"/>
  <c r="J68" i="52"/>
  <c r="J69" i="52"/>
  <c r="J70" i="52"/>
  <c r="J71" i="52"/>
  <c r="J72" i="52"/>
  <c r="J73" i="52"/>
  <c r="J74" i="52"/>
  <c r="J75" i="52"/>
  <c r="J76" i="52"/>
  <c r="J77" i="52"/>
  <c r="J78" i="52"/>
  <c r="J79" i="52"/>
  <c r="J80" i="52"/>
  <c r="J81" i="52"/>
  <c r="J82" i="52"/>
  <c r="J83" i="52"/>
  <c r="J84" i="52"/>
  <c r="J85" i="52"/>
  <c r="J86" i="52"/>
  <c r="J87" i="52"/>
  <c r="J88" i="52"/>
  <c r="J89" i="52"/>
  <c r="J90" i="52"/>
  <c r="J91" i="52"/>
  <c r="J92" i="52"/>
  <c r="J93" i="52"/>
  <c r="J94" i="52"/>
  <c r="J95" i="52"/>
  <c r="J96" i="52"/>
  <c r="J97" i="52"/>
  <c r="J98" i="52"/>
  <c r="J2" i="52"/>
  <c r="J3" i="51"/>
  <c r="J4" i="51"/>
  <c r="J5" i="51"/>
  <c r="J6" i="51"/>
  <c r="J7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36" i="51"/>
  <c r="J37" i="51"/>
  <c r="J38" i="51"/>
  <c r="J39" i="51"/>
  <c r="J40" i="51"/>
  <c r="J41" i="51"/>
  <c r="J42" i="51"/>
  <c r="J43" i="51"/>
  <c r="J44" i="51"/>
  <c r="J45" i="51"/>
  <c r="J46" i="51"/>
  <c r="J47" i="51"/>
  <c r="J48" i="51"/>
  <c r="J49" i="51"/>
  <c r="J50" i="51"/>
  <c r="J51" i="51"/>
  <c r="J52" i="51"/>
  <c r="J53" i="5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94" i="51"/>
  <c r="J95" i="51"/>
  <c r="J96" i="51"/>
  <c r="J97" i="51"/>
  <c r="J98" i="51"/>
  <c r="J2" i="51"/>
  <c r="J11" i="47"/>
  <c r="J22" i="47"/>
  <c r="J32" i="47"/>
  <c r="J43" i="47"/>
  <c r="J54" i="47"/>
  <c r="J64" i="47"/>
  <c r="J75" i="47"/>
  <c r="J86" i="47"/>
  <c r="J96" i="47"/>
  <c r="J91" i="46"/>
  <c r="J80" i="46"/>
  <c r="J70" i="46"/>
  <c r="J59" i="46"/>
  <c r="J48" i="46"/>
  <c r="J38" i="46"/>
  <c r="J27" i="46"/>
  <c r="J16" i="46"/>
  <c r="J6" i="46"/>
  <c r="K56" i="23"/>
  <c r="J56" i="23"/>
  <c r="K55" i="23"/>
  <c r="J55" i="23"/>
  <c r="K54" i="23"/>
  <c r="J54" i="23"/>
  <c r="K53" i="23"/>
  <c r="J53" i="23"/>
  <c r="K52" i="23"/>
  <c r="J52" i="23"/>
  <c r="K51" i="23"/>
  <c r="J51" i="23"/>
  <c r="K49" i="23"/>
  <c r="J49" i="23"/>
  <c r="K48" i="23"/>
  <c r="J48" i="23"/>
  <c r="K47" i="23"/>
  <c r="J47" i="23"/>
  <c r="K46" i="23"/>
  <c r="J46" i="23"/>
  <c r="K45" i="23"/>
  <c r="J45" i="23"/>
  <c r="K44" i="23"/>
  <c r="J44" i="23"/>
  <c r="K42" i="23"/>
  <c r="J42" i="23"/>
  <c r="K41" i="23"/>
  <c r="J41" i="23"/>
  <c r="K40" i="23"/>
  <c r="J40" i="23"/>
  <c r="K39" i="23"/>
  <c r="J39" i="23"/>
  <c r="K38" i="23"/>
  <c r="J38" i="23"/>
  <c r="K37" i="23"/>
  <c r="J37" i="23"/>
  <c r="K35" i="23"/>
  <c r="J35" i="23"/>
  <c r="K34" i="23"/>
  <c r="J34" i="23"/>
  <c r="K33" i="23"/>
  <c r="J33" i="23"/>
  <c r="K32" i="23"/>
  <c r="J32" i="23"/>
  <c r="K31" i="23"/>
  <c r="J31" i="23"/>
  <c r="K30" i="23"/>
  <c r="J30" i="23"/>
  <c r="K28" i="23"/>
  <c r="J28" i="23"/>
  <c r="K27" i="23"/>
  <c r="J27" i="23"/>
  <c r="K26" i="23"/>
  <c r="J26" i="23"/>
  <c r="K25" i="23"/>
  <c r="J25" i="23"/>
  <c r="K24" i="23"/>
  <c r="J24" i="23"/>
  <c r="K23" i="23"/>
  <c r="J23" i="23"/>
  <c r="K21" i="23"/>
  <c r="J21" i="23"/>
  <c r="K20" i="23"/>
  <c r="J20" i="23"/>
  <c r="K19" i="23"/>
  <c r="J19" i="23"/>
  <c r="K18" i="23"/>
  <c r="J18" i="23"/>
  <c r="K17" i="23"/>
  <c r="J17" i="23"/>
  <c r="K16" i="23"/>
  <c r="J16" i="23"/>
  <c r="K14" i="23"/>
  <c r="J14" i="23"/>
  <c r="K13" i="23"/>
  <c r="J13" i="23"/>
  <c r="K12" i="23"/>
  <c r="J12" i="23"/>
  <c r="K11" i="23"/>
  <c r="J11" i="23"/>
  <c r="K10" i="23"/>
  <c r="J10" i="23"/>
  <c r="K9" i="23"/>
  <c r="J9" i="23"/>
  <c r="J45" i="3"/>
  <c r="K45" i="3"/>
  <c r="J46" i="3"/>
  <c r="K46" i="3"/>
  <c r="J47" i="3"/>
  <c r="K47" i="3"/>
  <c r="J48" i="3"/>
  <c r="K48" i="3"/>
  <c r="J49" i="3"/>
  <c r="K49" i="3"/>
  <c r="J48" i="62"/>
  <c r="J49" i="62"/>
  <c r="J50" i="62"/>
  <c r="J51" i="62"/>
  <c r="J52" i="62"/>
  <c r="J47" i="62"/>
  <c r="K49" i="25"/>
  <c r="K48" i="25"/>
  <c r="K47" i="25"/>
  <c r="K46" i="25"/>
  <c r="K45" i="25"/>
  <c r="K44" i="25"/>
  <c r="K15" i="37"/>
  <c r="K8" i="5"/>
  <c r="Y1" i="41"/>
  <c r="Z1" i="41" s="1"/>
  <c r="K43" i="11"/>
  <c r="K42" i="11"/>
  <c r="K41" i="11"/>
  <c r="K40" i="11"/>
  <c r="K39" i="11"/>
  <c r="K38" i="11"/>
  <c r="K36" i="11"/>
  <c r="K35" i="11"/>
  <c r="K34" i="11"/>
  <c r="K33" i="11"/>
  <c r="K32" i="11"/>
  <c r="K31" i="11"/>
  <c r="K29" i="11"/>
  <c r="K28" i="11"/>
  <c r="K27" i="11"/>
  <c r="K26" i="11"/>
  <c r="K25" i="11"/>
  <c r="K24" i="11"/>
  <c r="K46" i="63"/>
  <c r="K45" i="63"/>
  <c r="K44" i="63"/>
  <c r="K43" i="63"/>
  <c r="K42" i="63"/>
  <c r="K41" i="63"/>
  <c r="K39" i="63"/>
  <c r="K38" i="63"/>
  <c r="K37" i="63"/>
  <c r="K36" i="63"/>
  <c r="K35" i="63"/>
  <c r="K34" i="63"/>
  <c r="K32" i="63"/>
  <c r="K31" i="63"/>
  <c r="K30" i="63"/>
  <c r="K29" i="63"/>
  <c r="K28" i="63"/>
  <c r="K27" i="63"/>
  <c r="K42" i="22"/>
  <c r="K41" i="22"/>
  <c r="K40" i="22"/>
  <c r="K39" i="22"/>
  <c r="K38" i="22"/>
  <c r="K37" i="22"/>
  <c r="K35" i="22"/>
  <c r="K34" i="22"/>
  <c r="K33" i="22"/>
  <c r="K32" i="22"/>
  <c r="K31" i="22"/>
  <c r="K30" i="22"/>
  <c r="K28" i="22"/>
  <c r="K27" i="22"/>
  <c r="K26" i="22"/>
  <c r="K25" i="22"/>
  <c r="K24" i="22"/>
  <c r="K23" i="22"/>
  <c r="K21" i="22"/>
  <c r="K20" i="22"/>
  <c r="K19" i="22"/>
  <c r="K18" i="22"/>
  <c r="K17" i="22"/>
  <c r="K16" i="22"/>
  <c r="K14" i="22"/>
  <c r="K13" i="22"/>
  <c r="K12" i="22"/>
  <c r="K11" i="22"/>
  <c r="K10" i="22"/>
  <c r="K9" i="22"/>
  <c r="K7" i="22"/>
  <c r="K6" i="22"/>
  <c r="K5" i="22"/>
  <c r="K4" i="22"/>
  <c r="K3" i="22"/>
  <c r="K2" i="22"/>
  <c r="K42" i="26"/>
  <c r="K41" i="26"/>
  <c r="K40" i="26"/>
  <c r="K39" i="26"/>
  <c r="K38" i="26"/>
  <c r="K37" i="26"/>
  <c r="K35" i="26"/>
  <c r="K34" i="26"/>
  <c r="K33" i="26"/>
  <c r="K32" i="26"/>
  <c r="K31" i="26"/>
  <c r="K30" i="26"/>
  <c r="K28" i="26"/>
  <c r="K27" i="26"/>
  <c r="K26" i="26"/>
  <c r="K25" i="26"/>
  <c r="K24" i="26"/>
  <c r="K23" i="26"/>
  <c r="K21" i="26"/>
  <c r="K20" i="26"/>
  <c r="K19" i="26"/>
  <c r="K18" i="26"/>
  <c r="K17" i="26"/>
  <c r="K16" i="26"/>
  <c r="K14" i="26"/>
  <c r="K13" i="26"/>
  <c r="K12" i="26"/>
  <c r="K11" i="26"/>
  <c r="K10" i="26"/>
  <c r="K9" i="26"/>
  <c r="K7" i="26"/>
  <c r="K6" i="26"/>
  <c r="K5" i="26"/>
  <c r="K4" i="26"/>
  <c r="K3" i="26"/>
  <c r="K2" i="26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3" i="45"/>
  <c r="K2" i="45"/>
  <c r="K9" i="45"/>
  <c r="K8" i="45"/>
  <c r="K7" i="45"/>
  <c r="K6" i="45"/>
  <c r="K5" i="45"/>
  <c r="K4" i="45"/>
  <c r="K42" i="6"/>
  <c r="K41" i="6"/>
  <c r="K40" i="6"/>
  <c r="K39" i="6"/>
  <c r="K38" i="6"/>
  <c r="K37" i="6"/>
  <c r="K35" i="6"/>
  <c r="K34" i="6"/>
  <c r="K33" i="6"/>
  <c r="K32" i="6"/>
  <c r="K31" i="6"/>
  <c r="K30" i="6"/>
  <c r="K28" i="6"/>
  <c r="K27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K7" i="6"/>
  <c r="K6" i="6"/>
  <c r="K5" i="6"/>
  <c r="K4" i="6"/>
  <c r="K3" i="6"/>
  <c r="K2" i="6"/>
  <c r="K42" i="36"/>
  <c r="K41" i="36"/>
  <c r="K40" i="36"/>
  <c r="K39" i="36"/>
  <c r="K38" i="36"/>
  <c r="K37" i="36"/>
  <c r="K35" i="36"/>
  <c r="K34" i="36"/>
  <c r="K33" i="36"/>
  <c r="K32" i="36"/>
  <c r="K31" i="36"/>
  <c r="K30" i="36"/>
  <c r="K28" i="36"/>
  <c r="K27" i="36"/>
  <c r="K26" i="36"/>
  <c r="K25" i="36"/>
  <c r="K24" i="36"/>
  <c r="K23" i="36"/>
  <c r="K21" i="36"/>
  <c r="K20" i="36"/>
  <c r="K19" i="36"/>
  <c r="K18" i="36"/>
  <c r="K17" i="36"/>
  <c r="K16" i="36"/>
  <c r="K14" i="36"/>
  <c r="K13" i="36"/>
  <c r="K12" i="36"/>
  <c r="K11" i="36"/>
  <c r="K10" i="36"/>
  <c r="K9" i="36"/>
  <c r="K7" i="36"/>
  <c r="K6" i="36"/>
  <c r="K5" i="36"/>
  <c r="K4" i="36"/>
  <c r="K3" i="36"/>
  <c r="K2" i="36"/>
  <c r="K42" i="38"/>
  <c r="K41" i="38"/>
  <c r="K40" i="38"/>
  <c r="K39" i="38"/>
  <c r="K38" i="38"/>
  <c r="K37" i="38"/>
  <c r="K35" i="38"/>
  <c r="K34" i="38"/>
  <c r="K33" i="38"/>
  <c r="K32" i="38"/>
  <c r="K31" i="38"/>
  <c r="K30" i="38"/>
  <c r="K28" i="38"/>
  <c r="K27" i="38"/>
  <c r="K26" i="38"/>
  <c r="K25" i="38"/>
  <c r="K24" i="38"/>
  <c r="K23" i="38"/>
  <c r="K21" i="38"/>
  <c r="K20" i="38"/>
  <c r="K19" i="38"/>
  <c r="K18" i="38"/>
  <c r="K17" i="38"/>
  <c r="K16" i="38"/>
  <c r="K14" i="38"/>
  <c r="K13" i="38"/>
  <c r="K12" i="38"/>
  <c r="K11" i="38"/>
  <c r="K10" i="38"/>
  <c r="K9" i="38"/>
  <c r="K7" i="38"/>
  <c r="K6" i="38"/>
  <c r="K5" i="38"/>
  <c r="K4" i="38"/>
  <c r="K3" i="38"/>
  <c r="K2" i="38"/>
  <c r="K42" i="19"/>
  <c r="K41" i="19"/>
  <c r="K40" i="19"/>
  <c r="K39" i="19"/>
  <c r="K38" i="19"/>
  <c r="K37" i="19"/>
  <c r="K35" i="19"/>
  <c r="K34" i="19"/>
  <c r="K33" i="19"/>
  <c r="K32" i="19"/>
  <c r="K31" i="19"/>
  <c r="K30" i="19"/>
  <c r="K28" i="19"/>
  <c r="K27" i="19"/>
  <c r="K26" i="19"/>
  <c r="K25" i="19"/>
  <c r="K24" i="19"/>
  <c r="K23" i="19"/>
  <c r="K21" i="19"/>
  <c r="K20" i="19"/>
  <c r="K19" i="19"/>
  <c r="K18" i="19"/>
  <c r="K17" i="19"/>
  <c r="K16" i="19"/>
  <c r="K14" i="19"/>
  <c r="K13" i="19"/>
  <c r="K12" i="19"/>
  <c r="K11" i="19"/>
  <c r="K10" i="19"/>
  <c r="K9" i="19"/>
  <c r="K7" i="19"/>
  <c r="K6" i="19"/>
  <c r="K5" i="19"/>
  <c r="K4" i="19"/>
  <c r="K3" i="19"/>
  <c r="K2" i="19"/>
  <c r="K42" i="3"/>
  <c r="K41" i="3"/>
  <c r="K40" i="3"/>
  <c r="K39" i="3"/>
  <c r="K38" i="3"/>
  <c r="K37" i="3"/>
  <c r="K35" i="3"/>
  <c r="K34" i="3"/>
  <c r="K33" i="3"/>
  <c r="K32" i="3"/>
  <c r="K31" i="3"/>
  <c r="K30" i="3"/>
  <c r="K28" i="3"/>
  <c r="K27" i="3"/>
  <c r="K26" i="3"/>
  <c r="K25" i="3"/>
  <c r="K24" i="3"/>
  <c r="K23" i="3"/>
  <c r="K21" i="3"/>
  <c r="K20" i="3"/>
  <c r="K19" i="3"/>
  <c r="K18" i="3"/>
  <c r="K17" i="3"/>
  <c r="K16" i="3"/>
  <c r="K14" i="3"/>
  <c r="K13" i="3"/>
  <c r="K12" i="3"/>
  <c r="K11" i="3"/>
  <c r="K10" i="3"/>
  <c r="K9" i="3"/>
  <c r="K7" i="3"/>
  <c r="K6" i="3"/>
  <c r="K5" i="3"/>
  <c r="K4" i="3"/>
  <c r="K3" i="3"/>
  <c r="K2" i="3"/>
  <c r="K42" i="7"/>
  <c r="K41" i="7"/>
  <c r="K40" i="7"/>
  <c r="K39" i="7"/>
  <c r="K38" i="7"/>
  <c r="K37" i="7"/>
  <c r="K35" i="7"/>
  <c r="K34" i="7"/>
  <c r="K33" i="7"/>
  <c r="K32" i="7"/>
  <c r="K31" i="7"/>
  <c r="K30" i="7"/>
  <c r="K28" i="7"/>
  <c r="K27" i="7"/>
  <c r="K26" i="7"/>
  <c r="K25" i="7"/>
  <c r="K24" i="7"/>
  <c r="K23" i="7"/>
  <c r="K21" i="7"/>
  <c r="K20" i="7"/>
  <c r="K19" i="7"/>
  <c r="K18" i="7"/>
  <c r="K17" i="7"/>
  <c r="K16" i="7"/>
  <c r="K14" i="7"/>
  <c r="K13" i="7"/>
  <c r="K12" i="7"/>
  <c r="K11" i="7"/>
  <c r="K10" i="7"/>
  <c r="K9" i="7"/>
  <c r="K7" i="7"/>
  <c r="K6" i="7"/>
  <c r="K5" i="7"/>
  <c r="K4" i="7"/>
  <c r="K3" i="7"/>
  <c r="K2" i="7"/>
  <c r="K43" i="31"/>
  <c r="K42" i="31"/>
  <c r="K41" i="31"/>
  <c r="K40" i="31"/>
  <c r="K39" i="31"/>
  <c r="K38" i="31"/>
  <c r="K36" i="31"/>
  <c r="K35" i="31"/>
  <c r="K34" i="31"/>
  <c r="K33" i="31"/>
  <c r="K32" i="31"/>
  <c r="K31" i="31"/>
  <c r="K29" i="31"/>
  <c r="K28" i="31"/>
  <c r="K27" i="31"/>
  <c r="K26" i="31"/>
  <c r="K25" i="31"/>
  <c r="K24" i="31"/>
  <c r="K22" i="31"/>
  <c r="K21" i="31"/>
  <c r="K20" i="31"/>
  <c r="K19" i="31"/>
  <c r="K18" i="31"/>
  <c r="K17" i="31"/>
  <c r="K15" i="31"/>
  <c r="K14" i="31"/>
  <c r="K13" i="31"/>
  <c r="K12" i="31"/>
  <c r="K11" i="31"/>
  <c r="K10" i="31"/>
  <c r="K7" i="31"/>
  <c r="K6" i="31"/>
  <c r="K5" i="31"/>
  <c r="K4" i="31"/>
  <c r="K3" i="31"/>
  <c r="K2" i="31"/>
  <c r="K42" i="30"/>
  <c r="K41" i="30"/>
  <c r="K40" i="30"/>
  <c r="K39" i="30"/>
  <c r="K38" i="30"/>
  <c r="K37" i="30"/>
  <c r="K35" i="30"/>
  <c r="K34" i="30"/>
  <c r="K33" i="30"/>
  <c r="K32" i="30"/>
  <c r="K31" i="30"/>
  <c r="K30" i="30"/>
  <c r="K28" i="30"/>
  <c r="K27" i="30"/>
  <c r="K26" i="30"/>
  <c r="K25" i="30"/>
  <c r="K24" i="30"/>
  <c r="K23" i="30"/>
  <c r="K21" i="30"/>
  <c r="K20" i="30"/>
  <c r="K19" i="30"/>
  <c r="K18" i="30"/>
  <c r="K17" i="30"/>
  <c r="K16" i="30"/>
  <c r="K14" i="30"/>
  <c r="K13" i="30"/>
  <c r="K12" i="30"/>
  <c r="K11" i="30"/>
  <c r="K10" i="30"/>
  <c r="K9" i="30"/>
  <c r="K7" i="30"/>
  <c r="K6" i="30"/>
  <c r="K5" i="30"/>
  <c r="K4" i="30"/>
  <c r="K3" i="30"/>
  <c r="K2" i="30"/>
  <c r="K42" i="4"/>
  <c r="K41" i="4"/>
  <c r="K40" i="4"/>
  <c r="K39" i="4"/>
  <c r="K38" i="4"/>
  <c r="K37" i="4"/>
  <c r="K35" i="4"/>
  <c r="K34" i="4"/>
  <c r="K33" i="4"/>
  <c r="K32" i="4"/>
  <c r="K31" i="4"/>
  <c r="K30" i="4"/>
  <c r="K28" i="4"/>
  <c r="K27" i="4"/>
  <c r="K26" i="4"/>
  <c r="K25" i="4"/>
  <c r="K24" i="4"/>
  <c r="K23" i="4"/>
  <c r="K21" i="4"/>
  <c r="K20" i="4"/>
  <c r="K19" i="4"/>
  <c r="K18" i="4"/>
  <c r="K17" i="4"/>
  <c r="K16" i="4"/>
  <c r="K14" i="4"/>
  <c r="K13" i="4"/>
  <c r="K12" i="4"/>
  <c r="K11" i="4"/>
  <c r="K10" i="4"/>
  <c r="K9" i="4"/>
  <c r="K7" i="4"/>
  <c r="K6" i="4"/>
  <c r="K5" i="4"/>
  <c r="K4" i="4"/>
  <c r="K3" i="4"/>
  <c r="K2" i="4"/>
  <c r="K42" i="25"/>
  <c r="K41" i="25"/>
  <c r="K40" i="25"/>
  <c r="K39" i="25"/>
  <c r="K38" i="25"/>
  <c r="K37" i="25"/>
  <c r="K35" i="25"/>
  <c r="K34" i="25"/>
  <c r="K33" i="25"/>
  <c r="K32" i="25"/>
  <c r="K31" i="25"/>
  <c r="K30" i="25"/>
  <c r="K28" i="25"/>
  <c r="K27" i="25"/>
  <c r="K26" i="25"/>
  <c r="K25" i="25"/>
  <c r="K24" i="25"/>
  <c r="K23" i="25"/>
  <c r="K21" i="25"/>
  <c r="K20" i="25"/>
  <c r="K19" i="25"/>
  <c r="K18" i="25"/>
  <c r="K17" i="25"/>
  <c r="K16" i="25"/>
  <c r="K14" i="25"/>
  <c r="K13" i="25"/>
  <c r="K12" i="25"/>
  <c r="K11" i="25"/>
  <c r="K10" i="25"/>
  <c r="K9" i="25"/>
  <c r="K7" i="25"/>
  <c r="K6" i="25"/>
  <c r="K5" i="25"/>
  <c r="K4" i="25"/>
  <c r="K3" i="25"/>
  <c r="K2" i="25"/>
  <c r="K42" i="24"/>
  <c r="K41" i="24"/>
  <c r="K40" i="24"/>
  <c r="K39" i="24"/>
  <c r="K38" i="24"/>
  <c r="K37" i="24"/>
  <c r="K35" i="24"/>
  <c r="K34" i="24"/>
  <c r="K33" i="24"/>
  <c r="K32" i="24"/>
  <c r="K31" i="24"/>
  <c r="K30" i="24"/>
  <c r="K28" i="24"/>
  <c r="K27" i="24"/>
  <c r="K26" i="24"/>
  <c r="K25" i="24"/>
  <c r="K24" i="24"/>
  <c r="K23" i="24"/>
  <c r="K21" i="24"/>
  <c r="K20" i="24"/>
  <c r="K19" i="24"/>
  <c r="K18" i="24"/>
  <c r="K17" i="24"/>
  <c r="K16" i="24"/>
  <c r="K14" i="24"/>
  <c r="K13" i="24"/>
  <c r="K12" i="24"/>
  <c r="K11" i="24"/>
  <c r="K10" i="24"/>
  <c r="K9" i="24"/>
  <c r="K7" i="24"/>
  <c r="K6" i="24"/>
  <c r="K5" i="24"/>
  <c r="K4" i="24"/>
  <c r="K3" i="24"/>
  <c r="K2" i="2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7" i="43"/>
  <c r="K6" i="43"/>
  <c r="K5" i="43"/>
  <c r="K4" i="43"/>
  <c r="K3" i="43"/>
  <c r="K2" i="43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5" i="42"/>
  <c r="K4" i="42"/>
  <c r="K3" i="42"/>
  <c r="K2" i="42"/>
  <c r="K42" i="39"/>
  <c r="K41" i="39"/>
  <c r="K40" i="39"/>
  <c r="K39" i="39"/>
  <c r="K38" i="39"/>
  <c r="K37" i="39"/>
  <c r="K35" i="39"/>
  <c r="K34" i="39"/>
  <c r="K33" i="39"/>
  <c r="K32" i="39"/>
  <c r="K31" i="39"/>
  <c r="K30" i="39"/>
  <c r="K28" i="39"/>
  <c r="K27" i="39"/>
  <c r="K26" i="39"/>
  <c r="K25" i="39"/>
  <c r="K24" i="39"/>
  <c r="K23" i="39"/>
  <c r="K21" i="39"/>
  <c r="K20" i="39"/>
  <c r="K19" i="39"/>
  <c r="K18" i="39"/>
  <c r="K17" i="39"/>
  <c r="K16" i="39"/>
  <c r="K14" i="39"/>
  <c r="K13" i="39"/>
  <c r="K12" i="39"/>
  <c r="K11" i="39"/>
  <c r="K10" i="39"/>
  <c r="K9" i="39"/>
  <c r="K7" i="39"/>
  <c r="K6" i="39"/>
  <c r="K5" i="39"/>
  <c r="K4" i="39"/>
  <c r="K3" i="39"/>
  <c r="K2" i="39"/>
  <c r="K42" i="37"/>
  <c r="K41" i="37"/>
  <c r="K40" i="37"/>
  <c r="K39" i="37"/>
  <c r="K38" i="37"/>
  <c r="K37" i="37"/>
  <c r="K35" i="37"/>
  <c r="K34" i="37"/>
  <c r="K33" i="37"/>
  <c r="K32" i="37"/>
  <c r="K31" i="37"/>
  <c r="K30" i="37"/>
  <c r="K28" i="37"/>
  <c r="K27" i="37"/>
  <c r="K26" i="37"/>
  <c r="K25" i="37"/>
  <c r="K24" i="37"/>
  <c r="K23" i="37"/>
  <c r="K21" i="37"/>
  <c r="K20" i="37"/>
  <c r="K19" i="37"/>
  <c r="K18" i="37"/>
  <c r="K17" i="37"/>
  <c r="K16" i="37"/>
  <c r="K14" i="37"/>
  <c r="K13" i="37"/>
  <c r="K12" i="37"/>
  <c r="K11" i="37"/>
  <c r="K10" i="37"/>
  <c r="K9" i="37"/>
  <c r="K7" i="37"/>
  <c r="K42" i="35"/>
  <c r="K41" i="35"/>
  <c r="K40" i="35"/>
  <c r="K39" i="35"/>
  <c r="K38" i="35"/>
  <c r="K37" i="35"/>
  <c r="K35" i="35"/>
  <c r="K34" i="35"/>
  <c r="K33" i="35"/>
  <c r="K32" i="35"/>
  <c r="K31" i="35"/>
  <c r="K30" i="35"/>
  <c r="K28" i="35"/>
  <c r="K27" i="35"/>
  <c r="K26" i="35"/>
  <c r="K25" i="35"/>
  <c r="K24" i="35"/>
  <c r="K23" i="35"/>
  <c r="K21" i="35"/>
  <c r="K20" i="35"/>
  <c r="K19" i="35"/>
  <c r="K18" i="35"/>
  <c r="K17" i="35"/>
  <c r="K16" i="35"/>
  <c r="K14" i="35"/>
  <c r="K13" i="35"/>
  <c r="K12" i="35"/>
  <c r="K11" i="35"/>
  <c r="K10" i="35"/>
  <c r="K9" i="35"/>
  <c r="K7" i="35"/>
  <c r="K6" i="35"/>
  <c r="K5" i="35"/>
  <c r="K4" i="35"/>
  <c r="K3" i="35"/>
  <c r="K2" i="35"/>
  <c r="K42" i="20"/>
  <c r="K41" i="20"/>
  <c r="K40" i="20"/>
  <c r="K39" i="20"/>
  <c r="K38" i="20"/>
  <c r="K37" i="20"/>
  <c r="K35" i="20"/>
  <c r="K34" i="20"/>
  <c r="K33" i="20"/>
  <c r="K32" i="20"/>
  <c r="K31" i="20"/>
  <c r="K30" i="20"/>
  <c r="K28" i="20"/>
  <c r="K27" i="20"/>
  <c r="K26" i="20"/>
  <c r="K25" i="20"/>
  <c r="K24" i="20"/>
  <c r="K23" i="20"/>
  <c r="K21" i="20"/>
  <c r="K20" i="20"/>
  <c r="K19" i="20"/>
  <c r="K18" i="20"/>
  <c r="K17" i="20"/>
  <c r="K16" i="20"/>
  <c r="K14" i="20"/>
  <c r="K13" i="20"/>
  <c r="K12" i="20"/>
  <c r="K11" i="20"/>
  <c r="K10" i="20"/>
  <c r="K9" i="20"/>
  <c r="K7" i="20"/>
  <c r="K6" i="20"/>
  <c r="K5" i="20"/>
  <c r="K4" i="20"/>
  <c r="K3" i="20"/>
  <c r="K2" i="20"/>
  <c r="K42" i="18"/>
  <c r="K41" i="18"/>
  <c r="K28" i="18"/>
  <c r="K27" i="18"/>
  <c r="K26" i="18"/>
  <c r="K25" i="18"/>
  <c r="K24" i="18"/>
  <c r="K23" i="18"/>
  <c r="K21" i="18"/>
  <c r="K20" i="18"/>
  <c r="K19" i="18"/>
  <c r="K18" i="18"/>
  <c r="K17" i="18"/>
  <c r="K16" i="18"/>
  <c r="K14" i="18"/>
  <c r="K13" i="18"/>
  <c r="K12" i="18"/>
  <c r="K11" i="18"/>
  <c r="K10" i="18"/>
  <c r="K9" i="18"/>
  <c r="K7" i="18"/>
  <c r="K6" i="18"/>
  <c r="K5" i="18"/>
  <c r="K4" i="18"/>
  <c r="K3" i="18"/>
  <c r="K2" i="18"/>
  <c r="K42" i="33"/>
  <c r="K41" i="33"/>
  <c r="K40" i="33"/>
  <c r="K39" i="33"/>
  <c r="K38" i="33"/>
  <c r="K37" i="33"/>
  <c r="K35" i="33"/>
  <c r="K34" i="33"/>
  <c r="K33" i="33"/>
  <c r="K32" i="33"/>
  <c r="K31" i="33"/>
  <c r="K30" i="33"/>
  <c r="K28" i="33"/>
  <c r="K27" i="33"/>
  <c r="K26" i="33"/>
  <c r="K25" i="33"/>
  <c r="K24" i="33"/>
  <c r="K23" i="33"/>
  <c r="K21" i="33"/>
  <c r="K20" i="33"/>
  <c r="K19" i="33"/>
  <c r="K18" i="33"/>
  <c r="K17" i="33"/>
  <c r="K16" i="33"/>
  <c r="K14" i="33"/>
  <c r="K13" i="33"/>
  <c r="K12" i="33"/>
  <c r="K11" i="33"/>
  <c r="K10" i="33"/>
  <c r="K9" i="33"/>
  <c r="K7" i="33"/>
  <c r="K6" i="33"/>
  <c r="K5" i="33"/>
  <c r="K4" i="33"/>
  <c r="K3" i="33"/>
  <c r="K2" i="33"/>
  <c r="K42" i="32"/>
  <c r="K41" i="32"/>
  <c r="K40" i="32"/>
  <c r="K39" i="32"/>
  <c r="K38" i="32"/>
  <c r="K37" i="32"/>
  <c r="K35" i="32"/>
  <c r="K34" i="32"/>
  <c r="K33" i="32"/>
  <c r="K32" i="32"/>
  <c r="K31" i="32"/>
  <c r="K30" i="32"/>
  <c r="K28" i="32"/>
  <c r="K27" i="32"/>
  <c r="K26" i="32"/>
  <c r="K25" i="32"/>
  <c r="K24" i="32"/>
  <c r="K23" i="32"/>
  <c r="K21" i="32"/>
  <c r="K20" i="32"/>
  <c r="K19" i="32"/>
  <c r="K18" i="32"/>
  <c r="K17" i="32"/>
  <c r="K16" i="32"/>
  <c r="K14" i="32"/>
  <c r="K13" i="32"/>
  <c r="K12" i="32"/>
  <c r="K11" i="32"/>
  <c r="K10" i="32"/>
  <c r="K9" i="32"/>
  <c r="K7" i="32"/>
  <c r="K6" i="32"/>
  <c r="K5" i="32"/>
  <c r="K4" i="32"/>
  <c r="K3" i="32"/>
  <c r="K2" i="32"/>
  <c r="K42" i="34"/>
  <c r="K41" i="34"/>
  <c r="K40" i="34"/>
  <c r="K39" i="34"/>
  <c r="K38" i="34"/>
  <c r="K37" i="34"/>
  <c r="K35" i="34"/>
  <c r="K34" i="34"/>
  <c r="K33" i="34"/>
  <c r="K32" i="34"/>
  <c r="K31" i="34"/>
  <c r="K30" i="34"/>
  <c r="K28" i="34"/>
  <c r="K27" i="34"/>
  <c r="K26" i="34"/>
  <c r="K25" i="34"/>
  <c r="K24" i="34"/>
  <c r="K23" i="34"/>
  <c r="K21" i="34"/>
  <c r="K20" i="34"/>
  <c r="K19" i="34"/>
  <c r="K18" i="34"/>
  <c r="K17" i="34"/>
  <c r="K16" i="34"/>
  <c r="K14" i="34"/>
  <c r="K13" i="34"/>
  <c r="K12" i="34"/>
  <c r="K11" i="34"/>
  <c r="K10" i="34"/>
  <c r="K9" i="34"/>
  <c r="K7" i="34"/>
  <c r="K6" i="34"/>
  <c r="K5" i="34"/>
  <c r="K4" i="34"/>
  <c r="K3" i="34"/>
  <c r="K2" i="34"/>
  <c r="K21" i="9"/>
  <c r="K22" i="9"/>
  <c r="K23" i="9"/>
  <c r="K24" i="9"/>
  <c r="K25" i="9"/>
  <c r="K26" i="9"/>
  <c r="K27" i="9"/>
  <c r="K28" i="9"/>
  <c r="K29" i="9"/>
  <c r="J43" i="11"/>
  <c r="J42" i="11"/>
  <c r="J41" i="11"/>
  <c r="J40" i="11"/>
  <c r="J39" i="11"/>
  <c r="J38" i="11"/>
  <c r="J36" i="11"/>
  <c r="J35" i="11"/>
  <c r="J34" i="11"/>
  <c r="J33" i="11"/>
  <c r="J32" i="11"/>
  <c r="J31" i="11"/>
  <c r="J46" i="63"/>
  <c r="J45" i="63"/>
  <c r="J44" i="63"/>
  <c r="J43" i="63"/>
  <c r="J42" i="63"/>
  <c r="J41" i="63"/>
  <c r="J39" i="63"/>
  <c r="J38" i="63"/>
  <c r="J37" i="63"/>
  <c r="J36" i="63"/>
  <c r="J35" i="63"/>
  <c r="J34" i="63"/>
  <c r="J40" i="10"/>
  <c r="J39" i="10"/>
  <c r="J38" i="10"/>
  <c r="J37" i="10"/>
  <c r="J36" i="10"/>
  <c r="J35" i="10"/>
  <c r="J33" i="10"/>
  <c r="J32" i="10"/>
  <c r="J31" i="10"/>
  <c r="J30" i="10"/>
  <c r="J29" i="10"/>
  <c r="J28" i="10"/>
  <c r="J33" i="62"/>
  <c r="J34" i="62"/>
  <c r="J35" i="62"/>
  <c r="J36" i="62"/>
  <c r="J37" i="62"/>
  <c r="J38" i="62"/>
  <c r="J45" i="62"/>
  <c r="J44" i="62"/>
  <c r="J43" i="62"/>
  <c r="J42" i="62"/>
  <c r="J41" i="62"/>
  <c r="J40" i="62"/>
  <c r="J42" i="22"/>
  <c r="J41" i="22"/>
  <c r="J40" i="22"/>
  <c r="J39" i="22"/>
  <c r="J38" i="22"/>
  <c r="J37" i="22"/>
  <c r="J35" i="22"/>
  <c r="J34" i="22"/>
  <c r="J33" i="22"/>
  <c r="J32" i="22"/>
  <c r="J31" i="22"/>
  <c r="J30" i="22"/>
  <c r="J42" i="26"/>
  <c r="J41" i="26"/>
  <c r="J40" i="26"/>
  <c r="J39" i="26"/>
  <c r="J38" i="26"/>
  <c r="J37" i="26"/>
  <c r="J35" i="26"/>
  <c r="J34" i="26"/>
  <c r="J33" i="26"/>
  <c r="J32" i="26"/>
  <c r="J31" i="26"/>
  <c r="J30" i="26"/>
  <c r="J42" i="6"/>
  <c r="J41" i="6"/>
  <c r="J40" i="6"/>
  <c r="J39" i="6"/>
  <c r="J38" i="6"/>
  <c r="J37" i="6"/>
  <c r="J35" i="6"/>
  <c r="J34" i="6"/>
  <c r="J33" i="6"/>
  <c r="J32" i="6"/>
  <c r="J31" i="6"/>
  <c r="J30" i="6"/>
  <c r="J42" i="36"/>
  <c r="J41" i="36"/>
  <c r="J40" i="36"/>
  <c r="J39" i="36"/>
  <c r="J38" i="36"/>
  <c r="J37" i="36"/>
  <c r="J35" i="36"/>
  <c r="J34" i="36"/>
  <c r="J33" i="36"/>
  <c r="J32" i="36"/>
  <c r="J31" i="36"/>
  <c r="J30" i="36"/>
  <c r="J42" i="38"/>
  <c r="J41" i="38"/>
  <c r="J40" i="38"/>
  <c r="J39" i="38"/>
  <c r="J38" i="38"/>
  <c r="J37" i="38"/>
  <c r="J35" i="38"/>
  <c r="J34" i="38"/>
  <c r="J33" i="38"/>
  <c r="J32" i="38"/>
  <c r="J31" i="38"/>
  <c r="J30" i="38"/>
  <c r="J42" i="19"/>
  <c r="J41" i="19"/>
  <c r="J40" i="19"/>
  <c r="J39" i="19"/>
  <c r="J38" i="19"/>
  <c r="J37" i="19"/>
  <c r="J35" i="19"/>
  <c r="J34" i="19"/>
  <c r="J33" i="19"/>
  <c r="J32" i="19"/>
  <c r="J31" i="19"/>
  <c r="J30" i="19"/>
  <c r="J42" i="3"/>
  <c r="J41" i="3"/>
  <c r="J40" i="3"/>
  <c r="J39" i="3"/>
  <c r="J38" i="3"/>
  <c r="J37" i="3"/>
  <c r="J35" i="3"/>
  <c r="J34" i="3"/>
  <c r="J33" i="3"/>
  <c r="J32" i="3"/>
  <c r="J31" i="3"/>
  <c r="J30" i="3"/>
  <c r="J42" i="7"/>
  <c r="J41" i="7"/>
  <c r="J40" i="7"/>
  <c r="J39" i="7"/>
  <c r="J38" i="7"/>
  <c r="J37" i="7"/>
  <c r="J35" i="7"/>
  <c r="J34" i="7"/>
  <c r="J33" i="7"/>
  <c r="J32" i="7"/>
  <c r="J31" i="7"/>
  <c r="J30" i="7"/>
  <c r="J43" i="31"/>
  <c r="J42" i="31"/>
  <c r="J41" i="31"/>
  <c r="J40" i="31"/>
  <c r="J39" i="31"/>
  <c r="J38" i="31"/>
  <c r="J36" i="31"/>
  <c r="J35" i="31"/>
  <c r="J34" i="31"/>
  <c r="J33" i="31"/>
  <c r="J32" i="31"/>
  <c r="J31" i="31"/>
  <c r="J42" i="30"/>
  <c r="J41" i="30"/>
  <c r="J40" i="30"/>
  <c r="J39" i="30"/>
  <c r="J38" i="30"/>
  <c r="J37" i="30"/>
  <c r="J35" i="30"/>
  <c r="J34" i="30"/>
  <c r="J33" i="30"/>
  <c r="J32" i="30"/>
  <c r="J31" i="30"/>
  <c r="J30" i="30"/>
  <c r="J42" i="4"/>
  <c r="J41" i="4"/>
  <c r="J40" i="4"/>
  <c r="J39" i="4"/>
  <c r="J38" i="4"/>
  <c r="J37" i="4"/>
  <c r="J35" i="4"/>
  <c r="J34" i="4"/>
  <c r="J33" i="4"/>
  <c r="J32" i="4"/>
  <c r="J31" i="4"/>
  <c r="J30" i="4"/>
  <c r="J42" i="25"/>
  <c r="J41" i="25"/>
  <c r="J40" i="25"/>
  <c r="J39" i="25"/>
  <c r="J38" i="25"/>
  <c r="J37" i="25"/>
  <c r="J35" i="25"/>
  <c r="J34" i="25"/>
  <c r="J33" i="25"/>
  <c r="J32" i="25"/>
  <c r="J31" i="25"/>
  <c r="J30" i="25"/>
  <c r="J42" i="24"/>
  <c r="J41" i="24"/>
  <c r="J40" i="24"/>
  <c r="J39" i="24"/>
  <c r="J38" i="24"/>
  <c r="J37" i="24"/>
  <c r="J35" i="24"/>
  <c r="J34" i="24"/>
  <c r="J33" i="24"/>
  <c r="J32" i="24"/>
  <c r="J31" i="24"/>
  <c r="J30" i="24"/>
  <c r="J42" i="39"/>
  <c r="J41" i="39"/>
  <c r="J40" i="39"/>
  <c r="J39" i="39"/>
  <c r="J38" i="39"/>
  <c r="J37" i="39"/>
  <c r="J35" i="39"/>
  <c r="J34" i="39"/>
  <c r="J33" i="39"/>
  <c r="J32" i="39"/>
  <c r="J31" i="39"/>
  <c r="J30" i="39"/>
  <c r="J42" i="37"/>
  <c r="J41" i="37"/>
  <c r="J40" i="37"/>
  <c r="J39" i="37"/>
  <c r="J38" i="37"/>
  <c r="J37" i="37"/>
  <c r="J35" i="37"/>
  <c r="J34" i="37"/>
  <c r="J33" i="37"/>
  <c r="J32" i="37"/>
  <c r="J31" i="37"/>
  <c r="J30" i="37"/>
  <c r="J42" i="35"/>
  <c r="J41" i="35"/>
  <c r="J40" i="35"/>
  <c r="J39" i="35"/>
  <c r="J38" i="35"/>
  <c r="J37" i="35"/>
  <c r="J35" i="35"/>
  <c r="J34" i="35"/>
  <c r="J33" i="35"/>
  <c r="J32" i="35"/>
  <c r="J31" i="35"/>
  <c r="J30" i="35"/>
  <c r="J42" i="20"/>
  <c r="J41" i="20"/>
  <c r="J40" i="20"/>
  <c r="J39" i="20"/>
  <c r="J38" i="20"/>
  <c r="J37" i="20"/>
  <c r="J35" i="20"/>
  <c r="J34" i="20"/>
  <c r="J33" i="20"/>
  <c r="J32" i="20"/>
  <c r="J31" i="20"/>
  <c r="J30" i="20"/>
  <c r="J42" i="18"/>
  <c r="J41" i="18"/>
  <c r="J42" i="33"/>
  <c r="J41" i="33"/>
  <c r="J40" i="33"/>
  <c r="J39" i="33"/>
  <c r="J38" i="33"/>
  <c r="J37" i="33"/>
  <c r="J35" i="33"/>
  <c r="J34" i="33"/>
  <c r="J33" i="33"/>
  <c r="J32" i="33"/>
  <c r="J31" i="33"/>
  <c r="J30" i="33"/>
  <c r="J42" i="32"/>
  <c r="J41" i="32"/>
  <c r="J40" i="32"/>
  <c r="J39" i="32"/>
  <c r="J38" i="32"/>
  <c r="J37" i="32"/>
  <c r="J35" i="32"/>
  <c r="J34" i="32"/>
  <c r="J33" i="32"/>
  <c r="J32" i="32"/>
  <c r="J31" i="32"/>
  <c r="J30" i="32"/>
  <c r="J42" i="34"/>
  <c r="J41" i="34"/>
  <c r="J40" i="34"/>
  <c r="J39" i="34"/>
  <c r="J38" i="34"/>
  <c r="J37" i="34"/>
  <c r="J35" i="34"/>
  <c r="J34" i="34"/>
  <c r="J33" i="34"/>
  <c r="J32" i="34"/>
  <c r="J31" i="34"/>
  <c r="J30" i="34"/>
  <c r="J29" i="9"/>
  <c r="J28" i="9"/>
  <c r="J27" i="9"/>
  <c r="J26" i="9"/>
  <c r="J25" i="9"/>
  <c r="J24" i="9"/>
  <c r="K3" i="5"/>
  <c r="K4" i="5"/>
  <c r="K5" i="5"/>
  <c r="K6" i="5"/>
  <c r="K7" i="5"/>
  <c r="K9" i="5"/>
  <c r="K10" i="5"/>
  <c r="K11" i="5"/>
  <c r="K12" i="5"/>
  <c r="K13" i="5"/>
  <c r="K14" i="5"/>
  <c r="K16" i="5"/>
  <c r="K17" i="5"/>
  <c r="K18" i="5"/>
  <c r="K19" i="5"/>
  <c r="K20" i="5"/>
  <c r="K21" i="5"/>
  <c r="K23" i="5"/>
  <c r="K24" i="5"/>
  <c r="K25" i="5"/>
  <c r="K26" i="5"/>
  <c r="K27" i="5"/>
  <c r="K28" i="5"/>
  <c r="K30" i="5"/>
  <c r="K31" i="5"/>
  <c r="K32" i="5"/>
  <c r="K33" i="5"/>
  <c r="K34" i="5"/>
  <c r="K35" i="5"/>
  <c r="K37" i="5"/>
  <c r="K38" i="5"/>
  <c r="K39" i="5"/>
  <c r="K40" i="5"/>
  <c r="K41" i="5"/>
  <c r="K42" i="5"/>
  <c r="K2" i="5"/>
  <c r="K3" i="27"/>
  <c r="K4" i="27"/>
  <c r="K5" i="27"/>
  <c r="K6" i="27"/>
  <c r="K7" i="27"/>
  <c r="K9" i="27"/>
  <c r="K10" i="27"/>
  <c r="K11" i="27"/>
  <c r="K12" i="27"/>
  <c r="K13" i="27"/>
  <c r="K14" i="27"/>
  <c r="K16" i="27"/>
  <c r="K17" i="27"/>
  <c r="K18" i="27"/>
  <c r="K19" i="27"/>
  <c r="K20" i="27"/>
  <c r="K21" i="27"/>
  <c r="K23" i="27"/>
  <c r="K24" i="27"/>
  <c r="K25" i="27"/>
  <c r="K26" i="27"/>
  <c r="K27" i="27"/>
  <c r="K28" i="27"/>
  <c r="K30" i="27"/>
  <c r="K31" i="27"/>
  <c r="K32" i="27"/>
  <c r="K33" i="27"/>
  <c r="K34" i="27"/>
  <c r="K35" i="27"/>
  <c r="K37" i="27"/>
  <c r="K38" i="27"/>
  <c r="K39" i="27"/>
  <c r="K40" i="27"/>
  <c r="K41" i="27"/>
  <c r="K42" i="27"/>
  <c r="K2" i="27"/>
  <c r="J42" i="5"/>
  <c r="J41" i="5"/>
  <c r="J40" i="5"/>
  <c r="J39" i="5"/>
  <c r="J38" i="5"/>
  <c r="J37" i="5"/>
  <c r="J35" i="5"/>
  <c r="J34" i="5"/>
  <c r="J33" i="5"/>
  <c r="J32" i="5"/>
  <c r="J31" i="5"/>
  <c r="J30" i="5"/>
  <c r="J38" i="27"/>
  <c r="J39" i="27"/>
  <c r="J40" i="27"/>
  <c r="J41" i="27"/>
  <c r="J42" i="27"/>
  <c r="J37" i="27"/>
  <c r="J31" i="27"/>
  <c r="J32" i="27"/>
  <c r="J33" i="27"/>
  <c r="J34" i="27"/>
  <c r="J35" i="27"/>
  <c r="J30" i="27"/>
  <c r="J11" i="12"/>
  <c r="J21" i="12"/>
  <c r="J22" i="12"/>
  <c r="J31" i="12"/>
  <c r="J32" i="12"/>
  <c r="J42" i="12"/>
  <c r="J43" i="12"/>
  <c r="J53" i="12"/>
  <c r="J54" i="12"/>
  <c r="J62" i="12"/>
  <c r="J63" i="12"/>
  <c r="J71" i="12"/>
  <c r="J72" i="12"/>
  <c r="J80" i="12"/>
  <c r="J82" i="12"/>
  <c r="J90" i="12"/>
  <c r="J91" i="12"/>
  <c r="J2" i="12"/>
  <c r="J3" i="32"/>
  <c r="J4" i="32"/>
  <c r="J5" i="32"/>
  <c r="J6" i="32"/>
  <c r="J7" i="32"/>
  <c r="J31" i="62"/>
  <c r="J30" i="62"/>
  <c r="J29" i="62"/>
  <c r="J28" i="62"/>
  <c r="J27" i="62"/>
  <c r="J26" i="62"/>
  <c r="J24" i="62"/>
  <c r="J23" i="62"/>
  <c r="J22" i="62"/>
  <c r="J21" i="62"/>
  <c r="J20" i="62"/>
  <c r="J19" i="62"/>
  <c r="J17" i="62"/>
  <c r="J16" i="62"/>
  <c r="J15" i="62"/>
  <c r="J14" i="62"/>
  <c r="J13" i="62"/>
  <c r="J12" i="62"/>
  <c r="J7" i="62"/>
  <c r="J6" i="62"/>
  <c r="J5" i="62"/>
  <c r="J4" i="62"/>
  <c r="J32" i="63"/>
  <c r="J31" i="63"/>
  <c r="J30" i="63"/>
  <c r="J29" i="63"/>
  <c r="J28" i="63"/>
  <c r="J27" i="63"/>
  <c r="J25" i="63"/>
  <c r="J24" i="63"/>
  <c r="J23" i="63"/>
  <c r="J22" i="63"/>
  <c r="J21" i="63"/>
  <c r="J20" i="63"/>
  <c r="J17" i="63"/>
  <c r="J16" i="63"/>
  <c r="J15" i="63"/>
  <c r="J14" i="63"/>
  <c r="J13" i="63"/>
  <c r="J12" i="63"/>
  <c r="J9" i="63"/>
  <c r="J8" i="63"/>
  <c r="J7" i="63"/>
  <c r="J5" i="63"/>
  <c r="J4" i="63"/>
  <c r="J3" i="63"/>
  <c r="J29" i="11"/>
  <c r="J28" i="11"/>
  <c r="J27" i="11"/>
  <c r="J26" i="11"/>
  <c r="J25" i="11"/>
  <c r="J24" i="11"/>
  <c r="J26" i="10"/>
  <c r="J25" i="10"/>
  <c r="J24" i="10"/>
  <c r="J23" i="10"/>
  <c r="J22" i="10"/>
  <c r="J21" i="10"/>
  <c r="J19" i="10"/>
  <c r="J18" i="10"/>
  <c r="J17" i="10"/>
  <c r="J16" i="10"/>
  <c r="J15" i="10"/>
  <c r="J14" i="10"/>
  <c r="J28" i="22"/>
  <c r="J27" i="22"/>
  <c r="J26" i="22"/>
  <c r="J25" i="22"/>
  <c r="J24" i="22"/>
  <c r="J23" i="22"/>
  <c r="J21" i="22"/>
  <c r="J20" i="22"/>
  <c r="J19" i="22"/>
  <c r="J18" i="22"/>
  <c r="J17" i="22"/>
  <c r="J16" i="22"/>
  <c r="J14" i="22"/>
  <c r="J13" i="22"/>
  <c r="J12" i="22"/>
  <c r="J11" i="22"/>
  <c r="J10" i="22"/>
  <c r="J9" i="22"/>
  <c r="J7" i="22"/>
  <c r="J6" i="22"/>
  <c r="J5" i="22"/>
  <c r="J4" i="22"/>
  <c r="J3" i="22"/>
  <c r="J2" i="22"/>
  <c r="J28" i="26"/>
  <c r="J27" i="26"/>
  <c r="J26" i="26"/>
  <c r="J25" i="26"/>
  <c r="J24" i="26"/>
  <c r="J23" i="26"/>
  <c r="J21" i="26"/>
  <c r="J20" i="26"/>
  <c r="J19" i="26"/>
  <c r="J18" i="26"/>
  <c r="J17" i="26"/>
  <c r="J16" i="26"/>
  <c r="J14" i="26"/>
  <c r="J13" i="26"/>
  <c r="J12" i="26"/>
  <c r="J11" i="26"/>
  <c r="J10" i="26"/>
  <c r="J9" i="26"/>
  <c r="J7" i="26"/>
  <c r="J6" i="26"/>
  <c r="J5" i="26"/>
  <c r="J4" i="26"/>
  <c r="J3" i="26"/>
  <c r="J2" i="26"/>
  <c r="J28" i="6"/>
  <c r="J27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J7" i="6"/>
  <c r="J6" i="6"/>
  <c r="J5" i="6"/>
  <c r="J4" i="6"/>
  <c r="J3" i="6"/>
  <c r="J2" i="6"/>
  <c r="J28" i="36"/>
  <c r="J27" i="36"/>
  <c r="J26" i="36"/>
  <c r="J25" i="36"/>
  <c r="J24" i="36"/>
  <c r="J23" i="36"/>
  <c r="J21" i="36"/>
  <c r="J20" i="36"/>
  <c r="J19" i="36"/>
  <c r="J18" i="36"/>
  <c r="J17" i="36"/>
  <c r="J16" i="36"/>
  <c r="J14" i="36"/>
  <c r="J13" i="36"/>
  <c r="J12" i="36"/>
  <c r="J11" i="36"/>
  <c r="J10" i="36"/>
  <c r="J9" i="36"/>
  <c r="J7" i="36"/>
  <c r="J6" i="36"/>
  <c r="J5" i="36"/>
  <c r="J4" i="36"/>
  <c r="J3" i="36"/>
  <c r="J2" i="36"/>
  <c r="J28" i="38"/>
  <c r="J27" i="38"/>
  <c r="J26" i="38"/>
  <c r="J25" i="38"/>
  <c r="J24" i="38"/>
  <c r="J23" i="38"/>
  <c r="J21" i="38"/>
  <c r="J20" i="38"/>
  <c r="J19" i="38"/>
  <c r="J18" i="38"/>
  <c r="J17" i="38"/>
  <c r="J16" i="38"/>
  <c r="J14" i="38"/>
  <c r="J13" i="38"/>
  <c r="J12" i="38"/>
  <c r="J11" i="38"/>
  <c r="J10" i="38"/>
  <c r="J9" i="38"/>
  <c r="J7" i="38"/>
  <c r="J6" i="38"/>
  <c r="J5" i="38"/>
  <c r="J4" i="38"/>
  <c r="J3" i="38"/>
  <c r="J2" i="38"/>
  <c r="J28" i="19"/>
  <c r="J27" i="19"/>
  <c r="J26" i="19"/>
  <c r="J25" i="19"/>
  <c r="J24" i="19"/>
  <c r="J23" i="19"/>
  <c r="J21" i="19"/>
  <c r="J20" i="19"/>
  <c r="J19" i="19"/>
  <c r="J18" i="19"/>
  <c r="J17" i="19"/>
  <c r="J16" i="19"/>
  <c r="J14" i="19"/>
  <c r="J13" i="19"/>
  <c r="J12" i="19"/>
  <c r="J11" i="19"/>
  <c r="J10" i="19"/>
  <c r="J9" i="19"/>
  <c r="J7" i="19"/>
  <c r="J6" i="19"/>
  <c r="J5" i="19"/>
  <c r="J4" i="19"/>
  <c r="J3" i="19"/>
  <c r="J2" i="19"/>
  <c r="J28" i="3"/>
  <c r="J27" i="3"/>
  <c r="J26" i="3"/>
  <c r="J25" i="3"/>
  <c r="J24" i="3"/>
  <c r="J23" i="3"/>
  <c r="J21" i="3"/>
  <c r="J20" i="3"/>
  <c r="J19" i="3"/>
  <c r="J18" i="3"/>
  <c r="J17" i="3"/>
  <c r="J16" i="3"/>
  <c r="J14" i="3"/>
  <c r="J13" i="3"/>
  <c r="J12" i="3"/>
  <c r="J11" i="3"/>
  <c r="J10" i="3"/>
  <c r="J9" i="3"/>
  <c r="J7" i="3"/>
  <c r="J6" i="3"/>
  <c r="J5" i="3"/>
  <c r="J4" i="3"/>
  <c r="J3" i="3"/>
  <c r="J2" i="3"/>
  <c r="J28" i="7"/>
  <c r="J27" i="7"/>
  <c r="J26" i="7"/>
  <c r="J25" i="7"/>
  <c r="J24" i="7"/>
  <c r="J23" i="7"/>
  <c r="J21" i="7"/>
  <c r="J20" i="7"/>
  <c r="J19" i="7"/>
  <c r="J18" i="7"/>
  <c r="J17" i="7"/>
  <c r="J16" i="7"/>
  <c r="J14" i="7"/>
  <c r="J13" i="7"/>
  <c r="J12" i="7"/>
  <c r="J11" i="7"/>
  <c r="J10" i="7"/>
  <c r="J9" i="7"/>
  <c r="J7" i="7"/>
  <c r="J6" i="7"/>
  <c r="J5" i="7"/>
  <c r="J4" i="7"/>
  <c r="J3" i="7"/>
  <c r="J2" i="7"/>
  <c r="J29" i="31"/>
  <c r="J28" i="31"/>
  <c r="J27" i="31"/>
  <c r="J26" i="31"/>
  <c r="J25" i="31"/>
  <c r="J24" i="31"/>
  <c r="J22" i="31"/>
  <c r="J21" i="31"/>
  <c r="J20" i="31"/>
  <c r="J19" i="31"/>
  <c r="J18" i="31"/>
  <c r="J17" i="31"/>
  <c r="J15" i="31"/>
  <c r="J14" i="31"/>
  <c r="J13" i="31"/>
  <c r="J12" i="31"/>
  <c r="J11" i="31"/>
  <c r="J10" i="31"/>
  <c r="J7" i="31"/>
  <c r="J6" i="31"/>
  <c r="J5" i="31"/>
  <c r="J4" i="31"/>
  <c r="J3" i="31"/>
  <c r="J2" i="31"/>
  <c r="J28" i="30"/>
  <c r="J27" i="30"/>
  <c r="J26" i="30"/>
  <c r="J25" i="30"/>
  <c r="J24" i="30"/>
  <c r="J23" i="30"/>
  <c r="J21" i="30"/>
  <c r="J20" i="30"/>
  <c r="J19" i="30"/>
  <c r="J18" i="30"/>
  <c r="J17" i="30"/>
  <c r="J16" i="30"/>
  <c r="J14" i="30"/>
  <c r="J13" i="30"/>
  <c r="J12" i="30"/>
  <c r="J11" i="30"/>
  <c r="J10" i="30"/>
  <c r="J9" i="30"/>
  <c r="J7" i="30"/>
  <c r="J6" i="30"/>
  <c r="J5" i="30"/>
  <c r="J4" i="30"/>
  <c r="J3" i="30"/>
  <c r="J2" i="30"/>
  <c r="J28" i="4"/>
  <c r="J27" i="4"/>
  <c r="J26" i="4"/>
  <c r="J25" i="4"/>
  <c r="J24" i="4"/>
  <c r="J23" i="4"/>
  <c r="J21" i="4"/>
  <c r="J20" i="4"/>
  <c r="J19" i="4"/>
  <c r="J18" i="4"/>
  <c r="J17" i="4"/>
  <c r="J16" i="4"/>
  <c r="J14" i="4"/>
  <c r="J13" i="4"/>
  <c r="J12" i="4"/>
  <c r="J11" i="4"/>
  <c r="J10" i="4"/>
  <c r="J9" i="4"/>
  <c r="J7" i="4"/>
  <c r="J6" i="4"/>
  <c r="J5" i="4"/>
  <c r="J4" i="4"/>
  <c r="J3" i="4"/>
  <c r="J2" i="4"/>
  <c r="J28" i="25"/>
  <c r="J27" i="25"/>
  <c r="J26" i="25"/>
  <c r="J25" i="25"/>
  <c r="J24" i="25"/>
  <c r="J23" i="25"/>
  <c r="J21" i="25"/>
  <c r="J20" i="25"/>
  <c r="J19" i="25"/>
  <c r="J18" i="25"/>
  <c r="J17" i="25"/>
  <c r="J16" i="25"/>
  <c r="J14" i="25"/>
  <c r="J13" i="25"/>
  <c r="J12" i="25"/>
  <c r="J11" i="25"/>
  <c r="J10" i="25"/>
  <c r="J9" i="25"/>
  <c r="J7" i="25"/>
  <c r="J6" i="25"/>
  <c r="J5" i="25"/>
  <c r="J4" i="25"/>
  <c r="J3" i="25"/>
  <c r="J2" i="25"/>
  <c r="J28" i="24"/>
  <c r="J27" i="24"/>
  <c r="J26" i="24"/>
  <c r="J25" i="24"/>
  <c r="J24" i="24"/>
  <c r="J23" i="24"/>
  <c r="J21" i="24"/>
  <c r="J20" i="24"/>
  <c r="J19" i="24"/>
  <c r="J18" i="24"/>
  <c r="J17" i="24"/>
  <c r="J16" i="24"/>
  <c r="J14" i="24"/>
  <c r="J13" i="24"/>
  <c r="J12" i="24"/>
  <c r="J11" i="24"/>
  <c r="J10" i="24"/>
  <c r="J9" i="24"/>
  <c r="J7" i="24"/>
  <c r="J6" i="24"/>
  <c r="J5" i="24"/>
  <c r="J4" i="24"/>
  <c r="J3" i="24"/>
  <c r="J2" i="24"/>
  <c r="J28" i="39"/>
  <c r="J27" i="39"/>
  <c r="J26" i="39"/>
  <c r="J25" i="39"/>
  <c r="J24" i="39"/>
  <c r="J23" i="39"/>
  <c r="J21" i="39"/>
  <c r="J20" i="39"/>
  <c r="J19" i="39"/>
  <c r="J18" i="39"/>
  <c r="J17" i="39"/>
  <c r="J16" i="39"/>
  <c r="J14" i="39"/>
  <c r="J13" i="39"/>
  <c r="J12" i="39"/>
  <c r="J11" i="39"/>
  <c r="J10" i="39"/>
  <c r="J9" i="39"/>
  <c r="J7" i="39"/>
  <c r="J6" i="39"/>
  <c r="J5" i="39"/>
  <c r="J4" i="39"/>
  <c r="J3" i="39"/>
  <c r="J2" i="39"/>
  <c r="J28" i="37"/>
  <c r="J27" i="37"/>
  <c r="J26" i="37"/>
  <c r="J25" i="37"/>
  <c r="J24" i="37"/>
  <c r="J23" i="37"/>
  <c r="J21" i="37"/>
  <c r="J20" i="37"/>
  <c r="J19" i="37"/>
  <c r="J18" i="37"/>
  <c r="J17" i="37"/>
  <c r="J16" i="37"/>
  <c r="J14" i="37"/>
  <c r="J13" i="37"/>
  <c r="J12" i="37"/>
  <c r="J11" i="37"/>
  <c r="J10" i="37"/>
  <c r="J9" i="37"/>
  <c r="J7" i="37"/>
  <c r="J28" i="35"/>
  <c r="J27" i="35"/>
  <c r="J26" i="35"/>
  <c r="J25" i="35"/>
  <c r="J24" i="35"/>
  <c r="J23" i="35"/>
  <c r="J21" i="35"/>
  <c r="J20" i="35"/>
  <c r="J19" i="35"/>
  <c r="J18" i="35"/>
  <c r="J17" i="35"/>
  <c r="J16" i="35"/>
  <c r="J14" i="35"/>
  <c r="J13" i="35"/>
  <c r="J12" i="35"/>
  <c r="J11" i="35"/>
  <c r="J10" i="35"/>
  <c r="J9" i="35"/>
  <c r="J7" i="35"/>
  <c r="J6" i="35"/>
  <c r="J5" i="35"/>
  <c r="J4" i="35"/>
  <c r="J3" i="35"/>
  <c r="J2" i="35"/>
  <c r="J28" i="20"/>
  <c r="J27" i="20"/>
  <c r="J26" i="20"/>
  <c r="J25" i="20"/>
  <c r="J24" i="20"/>
  <c r="J23" i="20"/>
  <c r="J21" i="20"/>
  <c r="J20" i="20"/>
  <c r="J19" i="20"/>
  <c r="J18" i="20"/>
  <c r="J17" i="20"/>
  <c r="J16" i="20"/>
  <c r="J14" i="20"/>
  <c r="J13" i="20"/>
  <c r="J12" i="20"/>
  <c r="J11" i="20"/>
  <c r="J10" i="20"/>
  <c r="J9" i="20"/>
  <c r="J7" i="20"/>
  <c r="J6" i="20"/>
  <c r="J5" i="20"/>
  <c r="J4" i="20"/>
  <c r="J3" i="20"/>
  <c r="J2" i="20"/>
  <c r="J28" i="33"/>
  <c r="J27" i="33"/>
  <c r="J26" i="33"/>
  <c r="J25" i="33"/>
  <c r="J24" i="33"/>
  <c r="J23" i="33"/>
  <c r="J21" i="33"/>
  <c r="J20" i="33"/>
  <c r="J19" i="33"/>
  <c r="J18" i="33"/>
  <c r="J17" i="33"/>
  <c r="J16" i="33"/>
  <c r="J14" i="33"/>
  <c r="J13" i="33"/>
  <c r="J12" i="33"/>
  <c r="J11" i="33"/>
  <c r="J10" i="33"/>
  <c r="J9" i="33"/>
  <c r="J7" i="33"/>
  <c r="J6" i="33"/>
  <c r="J5" i="33"/>
  <c r="J4" i="33"/>
  <c r="J3" i="33"/>
  <c r="J2" i="33"/>
  <c r="J28" i="32"/>
  <c r="J27" i="32"/>
  <c r="J26" i="32"/>
  <c r="J25" i="32"/>
  <c r="J24" i="32"/>
  <c r="J23" i="32"/>
  <c r="J21" i="32"/>
  <c r="J20" i="32"/>
  <c r="J19" i="32"/>
  <c r="J18" i="32"/>
  <c r="J17" i="32"/>
  <c r="J16" i="32"/>
  <c r="J14" i="32"/>
  <c r="J13" i="32"/>
  <c r="J12" i="32"/>
  <c r="J11" i="32"/>
  <c r="J10" i="32"/>
  <c r="J9" i="32"/>
  <c r="J2" i="32"/>
  <c r="J28" i="34"/>
  <c r="J27" i="34"/>
  <c r="J26" i="34"/>
  <c r="J25" i="34"/>
  <c r="J24" i="34"/>
  <c r="J23" i="34"/>
  <c r="J21" i="34"/>
  <c r="J20" i="34"/>
  <c r="J19" i="34"/>
  <c r="J18" i="34"/>
  <c r="J17" i="34"/>
  <c r="J16" i="34"/>
  <c r="J14" i="34"/>
  <c r="J13" i="34"/>
  <c r="J12" i="34"/>
  <c r="J11" i="34"/>
  <c r="J10" i="34"/>
  <c r="J9" i="34"/>
  <c r="J7" i="34"/>
  <c r="J6" i="34"/>
  <c r="J5" i="34"/>
  <c r="J4" i="34"/>
  <c r="J3" i="34"/>
  <c r="J2" i="34"/>
  <c r="J23" i="9"/>
  <c r="J22" i="9"/>
  <c r="J21" i="9"/>
  <c r="J28" i="5"/>
  <c r="J27" i="5"/>
  <c r="J26" i="5"/>
  <c r="J25" i="5"/>
  <c r="J24" i="5"/>
  <c r="J23" i="5"/>
  <c r="J21" i="5"/>
  <c r="J20" i="5"/>
  <c r="J19" i="5"/>
  <c r="J18" i="5"/>
  <c r="J17" i="5"/>
  <c r="J16" i="5"/>
  <c r="J14" i="5"/>
  <c r="J13" i="5"/>
  <c r="J12" i="5"/>
  <c r="J11" i="5"/>
  <c r="J10" i="5"/>
  <c r="J9" i="5"/>
  <c r="J7" i="5"/>
  <c r="J6" i="5"/>
  <c r="J5" i="5"/>
  <c r="J4" i="5"/>
  <c r="J3" i="5"/>
  <c r="J2" i="5"/>
  <c r="J28" i="27"/>
  <c r="J27" i="27"/>
  <c r="J26" i="27"/>
  <c r="J25" i="27"/>
  <c r="J24" i="27"/>
  <c r="J23" i="27"/>
  <c r="J21" i="27"/>
  <c r="J20" i="27"/>
  <c r="J19" i="27"/>
  <c r="J18" i="27"/>
  <c r="J17" i="27"/>
  <c r="J16" i="27"/>
  <c r="J14" i="27"/>
  <c r="J13" i="27"/>
  <c r="J12" i="27"/>
  <c r="J11" i="27"/>
  <c r="J10" i="27"/>
  <c r="J9" i="27"/>
  <c r="J7" i="27"/>
  <c r="J6" i="27"/>
  <c r="J5" i="27"/>
  <c r="J4" i="27"/>
  <c r="J3" i="27"/>
  <c r="J2" i="27"/>
  <c r="J28" i="18"/>
  <c r="J27" i="18"/>
  <c r="J26" i="18"/>
  <c r="J25" i="18"/>
  <c r="J24" i="18"/>
  <c r="J23" i="18"/>
  <c r="J21" i="18"/>
  <c r="J20" i="18"/>
  <c r="J19" i="18"/>
  <c r="J18" i="18"/>
  <c r="J17" i="18"/>
  <c r="J16" i="18"/>
  <c r="J14" i="18"/>
  <c r="J13" i="18"/>
  <c r="J12" i="18"/>
  <c r="J11" i="18"/>
  <c r="J10" i="18"/>
  <c r="J9" i="18"/>
  <c r="J7" i="18"/>
  <c r="J6" i="18"/>
  <c r="J5" i="18"/>
  <c r="J4" i="18"/>
  <c r="J3" i="18"/>
  <c r="J2" i="18"/>
  <c r="H8" i="29"/>
  <c r="H16" i="29"/>
  <c r="H25" i="29"/>
  <c r="H33" i="29"/>
  <c r="H9" i="34"/>
  <c r="H18" i="34"/>
  <c r="H27" i="34"/>
  <c r="H37" i="34"/>
  <c r="H5" i="18"/>
  <c r="H14" i="18"/>
  <c r="H24" i="18"/>
  <c r="H42" i="18"/>
  <c r="H9" i="35"/>
  <c r="H18" i="35"/>
  <c r="H27" i="35"/>
  <c r="H37" i="35"/>
  <c r="H4" i="42"/>
  <c r="H11" i="42"/>
  <c r="H19" i="42"/>
  <c r="H27" i="42"/>
  <c r="H35" i="42"/>
  <c r="H9" i="24"/>
  <c r="H18" i="24"/>
  <c r="H27" i="24"/>
  <c r="H37" i="24"/>
  <c r="I5" i="59"/>
  <c r="I13" i="59"/>
  <c r="I21" i="59"/>
  <c r="I29" i="59"/>
  <c r="I37" i="59"/>
  <c r="I45" i="59"/>
  <c r="I53" i="59"/>
  <c r="I61" i="59"/>
  <c r="I69" i="59"/>
  <c r="I77" i="59"/>
  <c r="I85" i="59"/>
  <c r="I93" i="59"/>
  <c r="I101" i="59"/>
  <c r="I8" i="54"/>
  <c r="I16" i="54"/>
  <c r="I24" i="54"/>
  <c r="I32" i="54"/>
  <c r="I40" i="54"/>
  <c r="I48" i="54"/>
  <c r="I56" i="54"/>
  <c r="I64" i="54"/>
  <c r="I72" i="54"/>
  <c r="I80" i="54"/>
  <c r="I88" i="54"/>
  <c r="I96" i="54"/>
  <c r="F5" i="49"/>
  <c r="F13" i="49"/>
  <c r="F21" i="49"/>
  <c r="F29" i="49"/>
  <c r="H5" i="29"/>
  <c r="H13" i="29"/>
  <c r="H22" i="29"/>
  <c r="H30" i="29"/>
  <c r="H7" i="34"/>
  <c r="H17" i="34"/>
  <c r="H26" i="34"/>
  <c r="H35" i="34"/>
  <c r="H2" i="18"/>
  <c r="H11" i="18"/>
  <c r="H20" i="18"/>
  <c r="H7" i="35"/>
  <c r="H17" i="35"/>
  <c r="H26" i="35"/>
  <c r="H35" i="35"/>
  <c r="H8" i="42"/>
  <c r="H16" i="42"/>
  <c r="H24" i="42"/>
  <c r="H32" i="42"/>
  <c r="H7" i="24"/>
  <c r="H17" i="24"/>
  <c r="H26" i="24"/>
  <c r="H35" i="24"/>
  <c r="I2" i="59"/>
  <c r="I10" i="59"/>
  <c r="I18" i="59"/>
  <c r="I26" i="59"/>
  <c r="I34" i="59"/>
  <c r="I42" i="59"/>
  <c r="I50" i="59"/>
  <c r="I58" i="59"/>
  <c r="I66" i="59"/>
  <c r="I74" i="59"/>
  <c r="I82" i="59"/>
  <c r="I90" i="59"/>
  <c r="I98" i="59"/>
  <c r="I7" i="54"/>
  <c r="I15" i="54"/>
  <c r="I23" i="54"/>
  <c r="I31" i="54"/>
  <c r="I39" i="54"/>
  <c r="I47" i="54"/>
  <c r="I55" i="54"/>
  <c r="I63" i="54"/>
  <c r="I71" i="54"/>
  <c r="I79" i="54"/>
  <c r="I87" i="54"/>
  <c r="I95" i="54"/>
  <c r="F2" i="49"/>
  <c r="F10" i="49"/>
  <c r="F18" i="49"/>
  <c r="F26" i="49"/>
  <c r="H2" i="29"/>
  <c r="H10" i="29"/>
  <c r="H19" i="29"/>
  <c r="H27" i="29"/>
  <c r="H2" i="34"/>
  <c r="H11" i="34"/>
  <c r="H20" i="34"/>
  <c r="H30" i="34"/>
  <c r="H39" i="34"/>
  <c r="H7" i="18"/>
  <c r="H17" i="18"/>
  <c r="H26" i="18"/>
  <c r="H2" i="35"/>
  <c r="H11" i="35"/>
  <c r="H20" i="35"/>
  <c r="H30" i="35"/>
  <c r="H39" i="35"/>
  <c r="H5" i="42"/>
  <c r="H13" i="42"/>
  <c r="H21" i="42"/>
  <c r="H29" i="42"/>
  <c r="H2" i="24"/>
  <c r="H11" i="24"/>
  <c r="H20" i="24"/>
  <c r="H30" i="24"/>
  <c r="H39" i="24"/>
  <c r="I7" i="59"/>
  <c r="I15" i="59"/>
  <c r="I23" i="59"/>
  <c r="I31" i="59"/>
  <c r="I39" i="59"/>
  <c r="I47" i="59"/>
  <c r="I55" i="59"/>
  <c r="I63" i="59"/>
  <c r="I71" i="59"/>
  <c r="I79" i="59"/>
  <c r="I87" i="59"/>
  <c r="I95" i="59"/>
  <c r="I2" i="54"/>
  <c r="I10" i="54"/>
  <c r="I18" i="54"/>
  <c r="I26" i="54"/>
  <c r="I34" i="54"/>
  <c r="I42" i="54"/>
  <c r="I50" i="54"/>
  <c r="I58" i="54"/>
  <c r="I66" i="54"/>
  <c r="I74" i="54"/>
  <c r="I82" i="54"/>
  <c r="I90" i="54"/>
  <c r="I98" i="54"/>
  <c r="F7" i="49"/>
  <c r="F15" i="49"/>
  <c r="F23" i="49"/>
  <c r="F31" i="49"/>
  <c r="H7" i="29"/>
  <c r="H15" i="29"/>
  <c r="H24" i="29"/>
  <c r="H32" i="29"/>
  <c r="H10" i="34"/>
  <c r="H19" i="34"/>
  <c r="H28" i="34"/>
  <c r="H38" i="34"/>
  <c r="H4" i="18"/>
  <c r="H13" i="18"/>
  <c r="H23" i="18"/>
  <c r="H41" i="18"/>
  <c r="H10" i="35"/>
  <c r="H19" i="35"/>
  <c r="H28" i="35"/>
  <c r="H38" i="35"/>
  <c r="H3" i="42"/>
  <c r="H10" i="42"/>
  <c r="H18" i="42"/>
  <c r="H26" i="42"/>
  <c r="H34" i="42"/>
  <c r="H10" i="24"/>
  <c r="H19" i="24"/>
  <c r="H28" i="24"/>
  <c r="H38" i="24"/>
  <c r="I4" i="59"/>
  <c r="I12" i="59"/>
  <c r="I20" i="59"/>
  <c r="I28" i="59"/>
  <c r="I36" i="59"/>
  <c r="I44" i="59"/>
  <c r="I52" i="59"/>
  <c r="I60" i="59"/>
  <c r="I68" i="59"/>
  <c r="I76" i="59"/>
  <c r="I84" i="59"/>
  <c r="I92" i="59"/>
  <c r="I100" i="59"/>
  <c r="I9" i="54"/>
  <c r="I17" i="54"/>
  <c r="I25" i="54"/>
  <c r="I33" i="54"/>
  <c r="I41" i="54"/>
  <c r="I49" i="54"/>
  <c r="I57" i="54"/>
  <c r="I65" i="54"/>
  <c r="I73" i="54"/>
  <c r="I81" i="54"/>
  <c r="I89" i="54"/>
  <c r="I97" i="54"/>
  <c r="F4" i="49"/>
  <c r="F12" i="49"/>
  <c r="F20" i="49"/>
  <c r="F28" i="49"/>
  <c r="I16" i="59"/>
  <c r="I32" i="59"/>
  <c r="I48" i="59"/>
  <c r="I64" i="59"/>
  <c r="I80" i="59"/>
  <c r="I96" i="59"/>
  <c r="I13" i="54"/>
  <c r="I29" i="54"/>
  <c r="I45" i="54"/>
  <c r="I61" i="54"/>
  <c r="I77" i="54"/>
  <c r="I93" i="54"/>
  <c r="F8" i="49"/>
  <c r="F24" i="49"/>
  <c r="H4" i="29"/>
  <c r="H21" i="29"/>
  <c r="H29" i="29"/>
  <c r="H4" i="34"/>
  <c r="H13" i="34"/>
  <c r="H23" i="34"/>
  <c r="H32" i="34"/>
  <c r="H41" i="34"/>
  <c r="H10" i="18"/>
  <c r="H19" i="18"/>
  <c r="H28" i="18"/>
  <c r="H4" i="35"/>
  <c r="H13" i="35"/>
  <c r="H23" i="35"/>
  <c r="H32" i="35"/>
  <c r="H41" i="35"/>
  <c r="H7" i="42"/>
  <c r="H15" i="42"/>
  <c r="H23" i="42"/>
  <c r="H31" i="42"/>
  <c r="H4" i="24"/>
  <c r="H13" i="24"/>
  <c r="H23" i="24"/>
  <c r="H32" i="24"/>
  <c r="H41" i="24"/>
  <c r="I9" i="59"/>
  <c r="I17" i="59"/>
  <c r="I25" i="59"/>
  <c r="I33" i="59"/>
  <c r="I41" i="59"/>
  <c r="I49" i="59"/>
  <c r="I57" i="59"/>
  <c r="I65" i="59"/>
  <c r="I73" i="59"/>
  <c r="I81" i="59"/>
  <c r="I89" i="59"/>
  <c r="I97" i="59"/>
  <c r="I4" i="54"/>
  <c r="I12" i="54"/>
  <c r="I20" i="54"/>
  <c r="I28" i="54"/>
  <c r="I36" i="54"/>
  <c r="I44" i="54"/>
  <c r="I52" i="54"/>
  <c r="I60" i="54"/>
  <c r="I68" i="54"/>
  <c r="I76" i="54"/>
  <c r="I84" i="54"/>
  <c r="I92" i="54"/>
  <c r="I100" i="54"/>
  <c r="F9" i="49"/>
  <c r="F17" i="49"/>
  <c r="F25" i="49"/>
  <c r="F33" i="49"/>
  <c r="H9" i="29"/>
  <c r="H17" i="29"/>
  <c r="H26" i="29"/>
  <c r="H3" i="34"/>
  <c r="H12" i="34"/>
  <c r="H21" i="34"/>
  <c r="H31" i="34"/>
  <c r="H40" i="34"/>
  <c r="H6" i="18"/>
  <c r="H16" i="18"/>
  <c r="H25" i="18"/>
  <c r="H3" i="35"/>
  <c r="H12" i="35"/>
  <c r="H21" i="35"/>
  <c r="H31" i="35"/>
  <c r="H40" i="35"/>
  <c r="H12" i="42"/>
  <c r="H20" i="42"/>
  <c r="H28" i="42"/>
  <c r="H3" i="24"/>
  <c r="H12" i="24"/>
  <c r="H21" i="24"/>
  <c r="H31" i="24"/>
  <c r="H40" i="24"/>
  <c r="I6" i="59"/>
  <c r="I14" i="59"/>
  <c r="I22" i="59"/>
  <c r="I30" i="59"/>
  <c r="I38" i="59"/>
  <c r="I46" i="59"/>
  <c r="I54" i="59"/>
  <c r="I62" i="59"/>
  <c r="I70" i="59"/>
  <c r="I78" i="59"/>
  <c r="I86" i="59"/>
  <c r="I94" i="59"/>
  <c r="I3" i="54"/>
  <c r="I11" i="54"/>
  <c r="I19" i="54"/>
  <c r="I27" i="54"/>
  <c r="I35" i="54"/>
  <c r="I43" i="54"/>
  <c r="I51" i="54"/>
  <c r="I59" i="54"/>
  <c r="I67" i="54"/>
  <c r="I75" i="54"/>
  <c r="I83" i="54"/>
  <c r="I91" i="54"/>
  <c r="I99" i="54"/>
  <c r="F6" i="49"/>
  <c r="F14" i="49"/>
  <c r="F22" i="49"/>
  <c r="F30" i="49"/>
  <c r="H6" i="29"/>
  <c r="H14" i="29"/>
  <c r="H23" i="29"/>
  <c r="H31" i="29"/>
  <c r="H6" i="34"/>
  <c r="H16" i="34"/>
  <c r="H25" i="34"/>
  <c r="H34" i="34"/>
  <c r="H3" i="18"/>
  <c r="H12" i="18"/>
  <c r="H21" i="18"/>
  <c r="H6" i="35"/>
  <c r="H16" i="35"/>
  <c r="H25" i="35"/>
  <c r="H34" i="35"/>
  <c r="H2" i="42"/>
  <c r="H9" i="42"/>
  <c r="H17" i="42"/>
  <c r="H25" i="42"/>
  <c r="H33" i="42"/>
  <c r="H6" i="24"/>
  <c r="H16" i="24"/>
  <c r="H25" i="24"/>
  <c r="H34" i="24"/>
  <c r="I3" i="59"/>
  <c r="I11" i="59"/>
  <c r="I19" i="59"/>
  <c r="I27" i="59"/>
  <c r="I35" i="59"/>
  <c r="I43" i="59"/>
  <c r="I51" i="59"/>
  <c r="I59" i="59"/>
  <c r="I67" i="59"/>
  <c r="I75" i="59"/>
  <c r="I83" i="59"/>
  <c r="I91" i="59"/>
  <c r="I99" i="59"/>
  <c r="I6" i="54"/>
  <c r="I14" i="54"/>
  <c r="I22" i="54"/>
  <c r="I30" i="54"/>
  <c r="I38" i="54"/>
  <c r="I46" i="54"/>
  <c r="I54" i="54"/>
  <c r="I62" i="54"/>
  <c r="I70" i="54"/>
  <c r="I78" i="54"/>
  <c r="I86" i="54"/>
  <c r="I94" i="54"/>
  <c r="F3" i="49"/>
  <c r="F11" i="49"/>
  <c r="F19" i="49"/>
  <c r="F27" i="49"/>
  <c r="H3" i="29"/>
  <c r="H11" i="29"/>
  <c r="H20" i="29"/>
  <c r="H5" i="34"/>
  <c r="H14" i="34"/>
  <c r="H24" i="34"/>
  <c r="H33" i="34"/>
  <c r="H42" i="34"/>
  <c r="H9" i="18"/>
  <c r="H18" i="18"/>
  <c r="H27" i="18"/>
  <c r="H5" i="35"/>
  <c r="H14" i="35"/>
  <c r="H24" i="35"/>
  <c r="H33" i="35"/>
  <c r="H42" i="35"/>
  <c r="H6" i="42"/>
  <c r="H14" i="42"/>
  <c r="H22" i="42"/>
  <c r="H30" i="42"/>
  <c r="H5" i="24"/>
  <c r="H14" i="24"/>
  <c r="H24" i="24"/>
  <c r="H33" i="24"/>
  <c r="H42" i="24"/>
  <c r="I8" i="59"/>
  <c r="I24" i="59"/>
  <c r="I40" i="59"/>
  <c r="I56" i="59"/>
  <c r="I72" i="59"/>
  <c r="I88" i="59"/>
  <c r="I5" i="54"/>
  <c r="I21" i="54"/>
  <c r="I37" i="54"/>
  <c r="I53" i="54"/>
  <c r="I69" i="54"/>
  <c r="I85" i="54"/>
  <c r="I101" i="54"/>
  <c r="F16" i="49"/>
  <c r="F32" i="49"/>
  <c r="F34" i="49"/>
  <c r="F37" i="49"/>
  <c r="F45" i="49"/>
  <c r="F53" i="49"/>
  <c r="F61" i="49"/>
  <c r="F69" i="49"/>
  <c r="F77" i="49"/>
  <c r="F85" i="49"/>
  <c r="F93" i="49"/>
  <c r="F101" i="49"/>
  <c r="H9" i="32"/>
  <c r="H18" i="32"/>
  <c r="H27" i="32"/>
  <c r="H37" i="32"/>
  <c r="H5" i="20"/>
  <c r="H14" i="20"/>
  <c r="H24" i="20"/>
  <c r="H33" i="20"/>
  <c r="H42" i="20"/>
  <c r="H9" i="37"/>
  <c r="H18" i="37"/>
  <c r="H27" i="37"/>
  <c r="H37" i="37"/>
  <c r="H5" i="43"/>
  <c r="H13" i="43"/>
  <c r="H21" i="43"/>
  <c r="H29" i="43"/>
  <c r="H37" i="43"/>
  <c r="H10" i="25"/>
  <c r="H19" i="25"/>
  <c r="H28" i="25"/>
  <c r="H38" i="25"/>
  <c r="H47" i="25"/>
  <c r="H56" i="25"/>
  <c r="I8" i="12"/>
  <c r="I16" i="12"/>
  <c r="I24" i="12"/>
  <c r="I32" i="12"/>
  <c r="I40" i="12"/>
  <c r="I48" i="12"/>
  <c r="I56" i="12"/>
  <c r="I64" i="12"/>
  <c r="I72" i="12"/>
  <c r="I80" i="12"/>
  <c r="I88" i="12"/>
  <c r="I96" i="12"/>
  <c r="I6" i="53"/>
  <c r="I14" i="53"/>
  <c r="I22" i="53"/>
  <c r="I30" i="53"/>
  <c r="I38" i="53"/>
  <c r="I46" i="53"/>
  <c r="I54" i="53"/>
  <c r="I62" i="53"/>
  <c r="I70" i="53"/>
  <c r="I78" i="53"/>
  <c r="I86" i="53"/>
  <c r="I94" i="53"/>
  <c r="I3" i="48"/>
  <c r="I11" i="48"/>
  <c r="I19" i="48"/>
  <c r="I27" i="48"/>
  <c r="I35" i="48"/>
  <c r="I43" i="48"/>
  <c r="I51" i="48"/>
  <c r="I59" i="48"/>
  <c r="I67" i="48"/>
  <c r="I75" i="48"/>
  <c r="I83" i="48"/>
  <c r="I91" i="48"/>
  <c r="I99" i="48"/>
  <c r="H6" i="5"/>
  <c r="H16" i="5"/>
  <c r="H25" i="5"/>
  <c r="H34" i="5"/>
  <c r="H3" i="39"/>
  <c r="H12" i="39"/>
  <c r="H21" i="39"/>
  <c r="H31" i="39"/>
  <c r="H40" i="39"/>
  <c r="H6" i="33"/>
  <c r="H16" i="33"/>
  <c r="H25" i="33"/>
  <c r="H34" i="33"/>
  <c r="H3" i="44"/>
  <c r="H10" i="44"/>
  <c r="H18" i="44"/>
  <c r="H26" i="44"/>
  <c r="H34" i="44"/>
  <c r="H6" i="4"/>
  <c r="H16" i="4"/>
  <c r="H25" i="4"/>
  <c r="H34" i="4"/>
  <c r="I3" i="47"/>
  <c r="I11" i="47"/>
  <c r="I19" i="47"/>
  <c r="I27" i="47"/>
  <c r="I35" i="47"/>
  <c r="I43" i="47"/>
  <c r="I51" i="47"/>
  <c r="I59" i="47"/>
  <c r="I67" i="47"/>
  <c r="I75" i="47"/>
  <c r="I83" i="47"/>
  <c r="I91" i="47"/>
  <c r="I3" i="14"/>
  <c r="I11" i="14"/>
  <c r="I19" i="14"/>
  <c r="I27" i="14"/>
  <c r="I35" i="14"/>
  <c r="I43" i="14"/>
  <c r="I51" i="14"/>
  <c r="I59" i="14"/>
  <c r="I67" i="14"/>
  <c r="I75" i="14"/>
  <c r="I83" i="14"/>
  <c r="I91" i="14"/>
  <c r="I99" i="14"/>
  <c r="I6" i="13"/>
  <c r="I14" i="13"/>
  <c r="I22" i="13"/>
  <c r="I30" i="13"/>
  <c r="I38" i="13"/>
  <c r="I46" i="13"/>
  <c r="I54" i="13"/>
  <c r="I62" i="13"/>
  <c r="I70" i="13"/>
  <c r="F40" i="49"/>
  <c r="F48" i="49"/>
  <c r="F56" i="49"/>
  <c r="F64" i="49"/>
  <c r="F72" i="49"/>
  <c r="F80" i="49"/>
  <c r="F88" i="49"/>
  <c r="F96" i="49"/>
  <c r="H5" i="32"/>
  <c r="H14" i="32"/>
  <c r="H24" i="32"/>
  <c r="H33" i="32"/>
  <c r="H42" i="32"/>
  <c r="H9" i="20"/>
  <c r="H18" i="20"/>
  <c r="H27" i="20"/>
  <c r="H37" i="20"/>
  <c r="H5" i="37"/>
  <c r="H14" i="37"/>
  <c r="H24" i="37"/>
  <c r="H33" i="37"/>
  <c r="H42" i="37"/>
  <c r="H8" i="43"/>
  <c r="H16" i="43"/>
  <c r="H24" i="43"/>
  <c r="H32" i="43"/>
  <c r="H2" i="25"/>
  <c r="H11" i="25"/>
  <c r="H20" i="25"/>
  <c r="H30" i="25"/>
  <c r="H39" i="25"/>
  <c r="H48" i="25"/>
  <c r="I3" i="12"/>
  <c r="I11" i="12"/>
  <c r="I19" i="12"/>
  <c r="I27" i="12"/>
  <c r="I35" i="12"/>
  <c r="I43" i="12"/>
  <c r="I51" i="12"/>
  <c r="I59" i="12"/>
  <c r="I67" i="12"/>
  <c r="I75" i="12"/>
  <c r="I83" i="12"/>
  <c r="I91" i="12"/>
  <c r="I3" i="53"/>
  <c r="I11" i="53"/>
  <c r="I19" i="53"/>
  <c r="I27" i="53"/>
  <c r="I35" i="53"/>
  <c r="I43" i="53"/>
  <c r="I51" i="53"/>
  <c r="I59" i="53"/>
  <c r="I67" i="53"/>
  <c r="I75" i="53"/>
  <c r="I83" i="53"/>
  <c r="I91" i="53"/>
  <c r="I99" i="53"/>
  <c r="I6" i="48"/>
  <c r="I14" i="48"/>
  <c r="I22" i="48"/>
  <c r="I30" i="48"/>
  <c r="I38" i="48"/>
  <c r="I46" i="48"/>
  <c r="I54" i="48"/>
  <c r="I62" i="48"/>
  <c r="I70" i="48"/>
  <c r="I78" i="48"/>
  <c r="I86" i="48"/>
  <c r="I94" i="48"/>
  <c r="H3" i="5"/>
  <c r="H12" i="5"/>
  <c r="H21" i="5"/>
  <c r="H31" i="5"/>
  <c r="H40" i="5"/>
  <c r="H6" i="39"/>
  <c r="H16" i="39"/>
  <c r="H25" i="39"/>
  <c r="H34" i="39"/>
  <c r="H3" i="33"/>
  <c r="H12" i="33"/>
  <c r="H21" i="33"/>
  <c r="H31" i="33"/>
  <c r="H40" i="33"/>
  <c r="H6" i="44"/>
  <c r="H13" i="44"/>
  <c r="H21" i="44"/>
  <c r="H29" i="44"/>
  <c r="H3" i="4"/>
  <c r="H12" i="4"/>
  <c r="H21" i="4"/>
  <c r="H31" i="4"/>
  <c r="H40" i="4"/>
  <c r="I6" i="47"/>
  <c r="I14" i="47"/>
  <c r="I22" i="47"/>
  <c r="I30" i="47"/>
  <c r="I38" i="47"/>
  <c r="I46" i="47"/>
  <c r="I54" i="47"/>
  <c r="I62" i="47"/>
  <c r="I70" i="47"/>
  <c r="I78" i="47"/>
  <c r="I86" i="47"/>
  <c r="I94" i="47"/>
  <c r="I4" i="14"/>
  <c r="I12" i="14"/>
  <c r="I20" i="14"/>
  <c r="I28" i="14"/>
  <c r="I36" i="14"/>
  <c r="I44" i="14"/>
  <c r="I52" i="14"/>
  <c r="I60" i="14"/>
  <c r="I68" i="14"/>
  <c r="I76" i="14"/>
  <c r="I84" i="14"/>
  <c r="I92" i="14"/>
  <c r="I100" i="14"/>
  <c r="I9" i="13"/>
  <c r="I17" i="13"/>
  <c r="I25" i="13"/>
  <c r="I33" i="13"/>
  <c r="I41" i="13"/>
  <c r="I49" i="13"/>
  <c r="I57" i="13"/>
  <c r="I65" i="13"/>
  <c r="I73" i="13"/>
  <c r="I81" i="13"/>
  <c r="I89" i="13"/>
  <c r="I97" i="13"/>
  <c r="H5" i="10"/>
  <c r="H22" i="10"/>
  <c r="H31" i="10"/>
  <c r="H40" i="10"/>
  <c r="H10" i="11"/>
  <c r="H19" i="11"/>
  <c r="H28" i="11"/>
  <c r="H38" i="11"/>
  <c r="H10" i="30"/>
  <c r="H19" i="30"/>
  <c r="H28" i="30"/>
  <c r="H38" i="30"/>
  <c r="H4" i="3"/>
  <c r="H13" i="3"/>
  <c r="H23" i="3"/>
  <c r="H32" i="3"/>
  <c r="H41" i="3"/>
  <c r="H3" i="38"/>
  <c r="H12" i="38"/>
  <c r="H21" i="38"/>
  <c r="H31" i="38"/>
  <c r="H40" i="38"/>
  <c r="H8" i="45"/>
  <c r="H14" i="45"/>
  <c r="H22" i="45"/>
  <c r="H30" i="45"/>
  <c r="H3" i="26"/>
  <c r="H12" i="26"/>
  <c r="H21" i="26"/>
  <c r="H31" i="26"/>
  <c r="H40" i="26"/>
  <c r="H49" i="26"/>
  <c r="I8" i="58"/>
  <c r="I16" i="58"/>
  <c r="I24" i="58"/>
  <c r="I32" i="58"/>
  <c r="I40" i="58"/>
  <c r="I48" i="58"/>
  <c r="I56" i="58"/>
  <c r="I64" i="58"/>
  <c r="I72" i="58"/>
  <c r="I80" i="58"/>
  <c r="I88" i="58"/>
  <c r="I96" i="58"/>
  <c r="I5" i="15"/>
  <c r="I13" i="15"/>
  <c r="I21" i="15"/>
  <c r="I29" i="15"/>
  <c r="I37" i="15"/>
  <c r="I45" i="15"/>
  <c r="I53" i="15"/>
  <c r="I61" i="15"/>
  <c r="I69" i="15"/>
  <c r="I77" i="15"/>
  <c r="I85" i="15"/>
  <c r="I93" i="15"/>
  <c r="I101" i="15"/>
  <c r="I8" i="57"/>
  <c r="I16" i="57"/>
  <c r="I24" i="57"/>
  <c r="I32" i="57"/>
  <c r="I40" i="57"/>
  <c r="I48" i="57"/>
  <c r="I56" i="57"/>
  <c r="I64" i="57"/>
  <c r="I72" i="57"/>
  <c r="I80" i="57"/>
  <c r="I88" i="57"/>
  <c r="I96" i="57"/>
  <c r="I5" i="51"/>
  <c r="I13" i="51"/>
  <c r="I21" i="51"/>
  <c r="I29" i="51"/>
  <c r="I37" i="51"/>
  <c r="I45" i="51"/>
  <c r="I53" i="51"/>
  <c r="I61" i="51"/>
  <c r="I69" i="51"/>
  <c r="I77" i="51"/>
  <c r="I85" i="51"/>
  <c r="I93" i="51"/>
  <c r="H5" i="31"/>
  <c r="H15" i="31"/>
  <c r="H25" i="31"/>
  <c r="H34" i="31"/>
  <c r="H43" i="31"/>
  <c r="H9" i="19"/>
  <c r="H18" i="19"/>
  <c r="H27" i="19"/>
  <c r="H37" i="19"/>
  <c r="H5" i="36"/>
  <c r="H14" i="36"/>
  <c r="H24" i="36"/>
  <c r="H33" i="36"/>
  <c r="H42" i="36"/>
  <c r="H7" i="41"/>
  <c r="H15" i="41"/>
  <c r="H23" i="41"/>
  <c r="H31" i="41"/>
  <c r="H5" i="22"/>
  <c r="H14" i="22"/>
  <c r="H24" i="22"/>
  <c r="H33" i="22"/>
  <c r="H42" i="22"/>
  <c r="I8" i="60"/>
  <c r="I16" i="60"/>
  <c r="I24" i="60"/>
  <c r="I32" i="60"/>
  <c r="I40" i="60"/>
  <c r="I48" i="60"/>
  <c r="I56" i="60"/>
  <c r="I64" i="60"/>
  <c r="I72" i="60"/>
  <c r="I80" i="60"/>
  <c r="I88" i="60"/>
  <c r="I76" i="13"/>
  <c r="I84" i="13"/>
  <c r="I92" i="13"/>
  <c r="I100" i="13"/>
  <c r="H10" i="10"/>
  <c r="H18" i="10"/>
  <c r="H28" i="10"/>
  <c r="H37" i="10"/>
  <c r="H8" i="11"/>
  <c r="H18" i="11"/>
  <c r="H27" i="11"/>
  <c r="H36" i="11"/>
  <c r="H4" i="30"/>
  <c r="H13" i="30"/>
  <c r="H23" i="30"/>
  <c r="H32" i="30"/>
  <c r="H41" i="30"/>
  <c r="H10" i="3"/>
  <c r="H19" i="3"/>
  <c r="H28" i="3"/>
  <c r="H38" i="3"/>
  <c r="H47" i="3"/>
  <c r="H6" i="38"/>
  <c r="H16" i="38"/>
  <c r="H25" i="38"/>
  <c r="H34" i="38"/>
  <c r="H5" i="45"/>
  <c r="H11" i="45"/>
  <c r="H19" i="45"/>
  <c r="H27" i="45"/>
  <c r="H35" i="45"/>
  <c r="H6" i="26"/>
  <c r="H16" i="26"/>
  <c r="H25" i="26"/>
  <c r="H34" i="26"/>
  <c r="H44" i="26"/>
  <c r="I5" i="58"/>
  <c r="I13" i="58"/>
  <c r="I21" i="58"/>
  <c r="I29" i="58"/>
  <c r="I37" i="58"/>
  <c r="I45" i="58"/>
  <c r="I53" i="58"/>
  <c r="I61" i="58"/>
  <c r="I69" i="58"/>
  <c r="I77" i="58"/>
  <c r="I85" i="58"/>
  <c r="I93" i="58"/>
  <c r="I101" i="58"/>
  <c r="I8" i="15"/>
  <c r="I16" i="15"/>
  <c r="I24" i="15"/>
  <c r="I32" i="15"/>
  <c r="I40" i="15"/>
  <c r="I48" i="15"/>
  <c r="I56" i="15"/>
  <c r="I64" i="15"/>
  <c r="I72" i="15"/>
  <c r="I80" i="15"/>
  <c r="I88" i="15"/>
  <c r="I96" i="15"/>
  <c r="I5" i="57"/>
  <c r="I13" i="57"/>
  <c r="I21" i="57"/>
  <c r="I29" i="57"/>
  <c r="I37" i="57"/>
  <c r="I45" i="57"/>
  <c r="I53" i="57"/>
  <c r="I61" i="57"/>
  <c r="I69" i="57"/>
  <c r="I77" i="57"/>
  <c r="I85" i="57"/>
  <c r="I93" i="57"/>
  <c r="I101" i="57"/>
  <c r="I8" i="51"/>
  <c r="I16" i="51"/>
  <c r="I24" i="51"/>
  <c r="I32" i="51"/>
  <c r="I40" i="51"/>
  <c r="I48" i="51"/>
  <c r="I56" i="51"/>
  <c r="I64" i="51"/>
  <c r="I72" i="51"/>
  <c r="I80" i="51"/>
  <c r="I88" i="51"/>
  <c r="I96" i="51"/>
  <c r="H6" i="31"/>
  <c r="H17" i="31"/>
  <c r="H26" i="31"/>
  <c r="H35" i="31"/>
  <c r="H3" i="19"/>
  <c r="H12" i="19"/>
  <c r="H21" i="19"/>
  <c r="H31" i="19"/>
  <c r="H40" i="19"/>
  <c r="H6" i="36"/>
  <c r="H16" i="36"/>
  <c r="H25" i="36"/>
  <c r="H34" i="36"/>
  <c r="H3" i="41"/>
  <c r="H10" i="41"/>
  <c r="H18" i="41"/>
  <c r="H26" i="41"/>
  <c r="H34" i="41"/>
  <c r="H6" i="22"/>
  <c r="H16" i="22"/>
  <c r="H25" i="22"/>
  <c r="H34" i="22"/>
  <c r="I3" i="60"/>
  <c r="I11" i="60"/>
  <c r="I19" i="60"/>
  <c r="I27" i="60"/>
  <c r="I35" i="60"/>
  <c r="I43" i="60"/>
  <c r="I51" i="60"/>
  <c r="I59" i="60"/>
  <c r="I67" i="60"/>
  <c r="I75" i="60"/>
  <c r="I83" i="60"/>
  <c r="I91" i="60"/>
  <c r="I99" i="60"/>
  <c r="I6" i="16"/>
  <c r="I14" i="16"/>
  <c r="I22" i="16"/>
  <c r="I30" i="16"/>
  <c r="I38" i="16"/>
  <c r="I46" i="16"/>
  <c r="I54" i="16"/>
  <c r="I62" i="16"/>
  <c r="I70" i="16"/>
  <c r="I78" i="16"/>
  <c r="I86" i="16"/>
  <c r="I94" i="16"/>
  <c r="I3" i="56"/>
  <c r="I11" i="56"/>
  <c r="I19" i="56"/>
  <c r="I27" i="56"/>
  <c r="I35" i="56"/>
  <c r="I43" i="56"/>
  <c r="I51" i="56"/>
  <c r="I59" i="56"/>
  <c r="I67" i="56"/>
  <c r="I75" i="56"/>
  <c r="I83" i="56"/>
  <c r="I91" i="56"/>
  <c r="I99" i="56"/>
  <c r="I6" i="52"/>
  <c r="I14" i="52"/>
  <c r="I22" i="52"/>
  <c r="I30" i="52"/>
  <c r="I38" i="52"/>
  <c r="I46" i="52"/>
  <c r="I54" i="52"/>
  <c r="I62" i="52"/>
  <c r="I70" i="52"/>
  <c r="I78" i="52"/>
  <c r="I86" i="52"/>
  <c r="I94" i="52"/>
  <c r="G100" i="52"/>
  <c r="J100" i="52" s="1"/>
  <c r="H6" i="27"/>
  <c r="H16" i="27"/>
  <c r="H25" i="27"/>
  <c r="H34" i="27"/>
  <c r="H3" i="7"/>
  <c r="H12" i="7"/>
  <c r="H21" i="7"/>
  <c r="H31" i="7"/>
  <c r="H40" i="7"/>
  <c r="H6" i="6"/>
  <c r="H16" i="6"/>
  <c r="H25" i="6"/>
  <c r="H34" i="6"/>
  <c r="H3" i="8"/>
  <c r="H11" i="8"/>
  <c r="H19" i="8"/>
  <c r="H27" i="8"/>
  <c r="H35" i="8"/>
  <c r="H6" i="23"/>
  <c r="H16" i="23"/>
  <c r="H25" i="23"/>
  <c r="H34" i="23"/>
  <c r="H44" i="23"/>
  <c r="H53" i="23"/>
  <c r="H62" i="23"/>
  <c r="I9" i="46"/>
  <c r="I17" i="46"/>
  <c r="I25" i="46"/>
  <c r="I33" i="46"/>
  <c r="I41" i="46"/>
  <c r="I49" i="46"/>
  <c r="I57" i="46"/>
  <c r="I65" i="46"/>
  <c r="I73" i="46"/>
  <c r="I81" i="46"/>
  <c r="I89" i="46"/>
  <c r="I97" i="46"/>
  <c r="I9" i="64"/>
  <c r="I17" i="64"/>
  <c r="I25" i="64"/>
  <c r="I33" i="64"/>
  <c r="I41" i="64"/>
  <c r="I49" i="64"/>
  <c r="I57" i="64"/>
  <c r="I65" i="64"/>
  <c r="I73" i="64"/>
  <c r="I81" i="64"/>
  <c r="I89" i="64"/>
  <c r="I97" i="64"/>
  <c r="I9" i="55"/>
  <c r="I17" i="55"/>
  <c r="I25" i="55"/>
  <c r="I33" i="55"/>
  <c r="I41" i="55"/>
  <c r="I49" i="55"/>
  <c r="I57" i="55"/>
  <c r="I65" i="55"/>
  <c r="I73" i="55"/>
  <c r="I81" i="55"/>
  <c r="I89" i="55"/>
  <c r="I97" i="55"/>
  <c r="I12" i="50"/>
  <c r="I20" i="50"/>
  <c r="I28" i="50"/>
  <c r="I36" i="50"/>
  <c r="I44" i="50"/>
  <c r="I52" i="50"/>
  <c r="I60" i="50"/>
  <c r="I68" i="50"/>
  <c r="I76" i="50"/>
  <c r="I84" i="50"/>
  <c r="I92" i="50"/>
  <c r="I100" i="50"/>
  <c r="H10" i="62"/>
  <c r="H20" i="62"/>
  <c r="H29" i="62"/>
  <c r="H38" i="62"/>
  <c r="H48" i="62"/>
  <c r="H5" i="63"/>
  <c r="H16" i="63"/>
  <c r="H27" i="63"/>
  <c r="H36" i="63"/>
  <c r="H45" i="63"/>
  <c r="I100" i="60"/>
  <c r="I9" i="16"/>
  <c r="I17" i="16"/>
  <c r="I25" i="16"/>
  <c r="I33" i="16"/>
  <c r="I41" i="16"/>
  <c r="I49" i="16"/>
  <c r="I57" i="16"/>
  <c r="I65" i="16"/>
  <c r="I73" i="16"/>
  <c r="I81" i="16"/>
  <c r="I89" i="16"/>
  <c r="I97" i="16"/>
  <c r="I4" i="56"/>
  <c r="I12" i="56"/>
  <c r="I20" i="56"/>
  <c r="I28" i="56"/>
  <c r="I36" i="56"/>
  <c r="I44" i="56"/>
  <c r="I52" i="56"/>
  <c r="I60" i="56"/>
  <c r="I68" i="56"/>
  <c r="I76" i="56"/>
  <c r="I84" i="56"/>
  <c r="I92" i="56"/>
  <c r="I100" i="56"/>
  <c r="I9" i="52"/>
  <c r="I17" i="52"/>
  <c r="I25" i="52"/>
  <c r="I33" i="52"/>
  <c r="I41" i="52"/>
  <c r="I49" i="52"/>
  <c r="I57" i="52"/>
  <c r="I65" i="52"/>
  <c r="I73" i="52"/>
  <c r="I81" i="52"/>
  <c r="I89" i="52"/>
  <c r="I97" i="52"/>
  <c r="H3" i="27"/>
  <c r="H12" i="27"/>
  <c r="H21" i="27"/>
  <c r="H31" i="27"/>
  <c r="H40" i="27"/>
  <c r="H6" i="7"/>
  <c r="H16" i="7"/>
  <c r="H25" i="7"/>
  <c r="H34" i="7"/>
  <c r="H3" i="6"/>
  <c r="H12" i="6"/>
  <c r="H21" i="6"/>
  <c r="H31" i="6"/>
  <c r="H40" i="6"/>
  <c r="H6" i="8"/>
  <c r="H14" i="8"/>
  <c r="H22" i="8"/>
  <c r="H30" i="8"/>
  <c r="H3" i="23"/>
  <c r="H12" i="23"/>
  <c r="H21" i="23"/>
  <c r="H31" i="23"/>
  <c r="H40" i="23"/>
  <c r="H49" i="23"/>
  <c r="H59" i="23"/>
  <c r="I4" i="46"/>
  <c r="I12" i="46"/>
  <c r="I20" i="46"/>
  <c r="I28" i="46"/>
  <c r="I36" i="46"/>
  <c r="I44" i="46"/>
  <c r="I52" i="46"/>
  <c r="I60" i="46"/>
  <c r="I68" i="46"/>
  <c r="I76" i="46"/>
  <c r="I84" i="46"/>
  <c r="I92" i="46"/>
  <c r="I2" i="64"/>
  <c r="I10" i="64"/>
  <c r="I18" i="64"/>
  <c r="I26" i="64"/>
  <c r="I34" i="64"/>
  <c r="I42" i="64"/>
  <c r="I50" i="64"/>
  <c r="I58" i="64"/>
  <c r="I66" i="64"/>
  <c r="I74" i="64"/>
  <c r="I82" i="64"/>
  <c r="I90" i="64"/>
  <c r="I98" i="64"/>
  <c r="I8" i="55"/>
  <c r="I16" i="55"/>
  <c r="I24" i="55"/>
  <c r="I32" i="55"/>
  <c r="I40" i="55"/>
  <c r="I48" i="55"/>
  <c r="I56" i="55"/>
  <c r="I64" i="55"/>
  <c r="I72" i="55"/>
  <c r="I80" i="55"/>
  <c r="I88" i="55"/>
  <c r="I96" i="55"/>
  <c r="I13" i="50"/>
  <c r="I21" i="50"/>
  <c r="I29" i="50"/>
  <c r="I37" i="50"/>
  <c r="I45" i="50"/>
  <c r="I53" i="50"/>
  <c r="I61" i="50"/>
  <c r="I69" i="50"/>
  <c r="I77" i="50"/>
  <c r="I85" i="50"/>
  <c r="I93" i="50"/>
  <c r="I101" i="50"/>
  <c r="H9" i="62"/>
  <c r="H19" i="62"/>
  <c r="H28" i="62"/>
  <c r="H37" i="62"/>
  <c r="H47" i="62"/>
  <c r="H7" i="63"/>
  <c r="H17" i="63"/>
  <c r="H28" i="63"/>
  <c r="H37" i="63"/>
  <c r="H46" i="63"/>
  <c r="F9" i="2"/>
  <c r="G9" i="2" s="1"/>
  <c r="F17" i="2"/>
  <c r="G17" i="2" s="1"/>
  <c r="F25" i="2"/>
  <c r="G25" i="2" s="1"/>
  <c r="F33" i="2"/>
  <c r="G33" i="2" s="1"/>
  <c r="F41" i="2"/>
  <c r="G41" i="2" s="1"/>
  <c r="F49" i="2"/>
  <c r="G49" i="2" s="1"/>
  <c r="F57" i="2"/>
  <c r="G57" i="2" s="1"/>
  <c r="F65" i="2"/>
  <c r="G65" i="2" s="1"/>
  <c r="F73" i="2"/>
  <c r="G73" i="2" s="1"/>
  <c r="F81" i="2"/>
  <c r="G81" i="2" s="1"/>
  <c r="F89" i="2"/>
  <c r="G89" i="2" s="1"/>
  <c r="F97" i="2"/>
  <c r="G97" i="2" s="1"/>
  <c r="G25" i="18"/>
  <c r="G20" i="18"/>
  <c r="G16" i="18"/>
  <c r="G11" i="18"/>
  <c r="G6" i="18"/>
  <c r="G7" i="27"/>
  <c r="E14" i="27"/>
  <c r="F20" i="27"/>
  <c r="G26" i="27"/>
  <c r="E5" i="5"/>
  <c r="F11" i="5"/>
  <c r="G17" i="5"/>
  <c r="E24" i="5"/>
  <c r="F17" i="9"/>
  <c r="F18" i="34"/>
  <c r="G24" i="34"/>
  <c r="E3" i="32"/>
  <c r="E7" i="32"/>
  <c r="E13" i="32"/>
  <c r="F19" i="32"/>
  <c r="G25" i="32"/>
  <c r="E4" i="33"/>
  <c r="F10" i="33"/>
  <c r="G16" i="33"/>
  <c r="E23" i="33"/>
  <c r="F28" i="33"/>
  <c r="G6" i="20"/>
  <c r="E13" i="20"/>
  <c r="F19" i="20"/>
  <c r="G25" i="20"/>
  <c r="E4" i="35"/>
  <c r="F10" i="35"/>
  <c r="G16" i="35"/>
  <c r="E23" i="35"/>
  <c r="F28" i="35"/>
  <c r="G6" i="37"/>
  <c r="E13" i="37"/>
  <c r="F19" i="37"/>
  <c r="G25" i="37"/>
  <c r="E4" i="39"/>
  <c r="F10" i="39"/>
  <c r="G16" i="39"/>
  <c r="E23" i="39"/>
  <c r="F28" i="39"/>
  <c r="G4" i="42"/>
  <c r="G7" i="42"/>
  <c r="G11" i="42"/>
  <c r="G15" i="42"/>
  <c r="G19" i="42"/>
  <c r="G23" i="42"/>
  <c r="G5" i="43"/>
  <c r="G10" i="43"/>
  <c r="G14" i="43"/>
  <c r="G18" i="43"/>
  <c r="G22" i="43"/>
  <c r="G26" i="43"/>
  <c r="G5" i="44"/>
  <c r="G8" i="44"/>
  <c r="G12" i="44"/>
  <c r="G16" i="44"/>
  <c r="G20" i="44"/>
  <c r="G24" i="44"/>
  <c r="G6" i="24"/>
  <c r="E13" i="24"/>
  <c r="F19" i="24"/>
  <c r="G25" i="24"/>
  <c r="F4" i="25"/>
  <c r="G10" i="25"/>
  <c r="E17" i="25"/>
  <c r="F23" i="25"/>
  <c r="G28" i="25"/>
  <c r="E7" i="4"/>
  <c r="F13" i="4"/>
  <c r="G19" i="4"/>
  <c r="E26" i="4"/>
  <c r="F4" i="30"/>
  <c r="G10" i="30"/>
  <c r="E17" i="30"/>
  <c r="F23" i="30"/>
  <c r="G28" i="30"/>
  <c r="E7" i="31"/>
  <c r="F14" i="31"/>
  <c r="G20" i="31"/>
  <c r="E27" i="31"/>
  <c r="F4" i="7"/>
  <c r="G10" i="7"/>
  <c r="E17" i="7"/>
  <c r="F23" i="7"/>
  <c r="G28" i="7"/>
  <c r="E7" i="3"/>
  <c r="F13" i="3"/>
  <c r="G19" i="3"/>
  <c r="E26" i="3"/>
  <c r="F4" i="19"/>
  <c r="G10" i="19"/>
  <c r="E17" i="19"/>
  <c r="F23" i="19"/>
  <c r="G28" i="19"/>
  <c r="E7" i="38"/>
  <c r="F13" i="38"/>
  <c r="G19" i="38"/>
  <c r="E26" i="38"/>
  <c r="F4" i="36"/>
  <c r="G10" i="36"/>
  <c r="E17" i="36"/>
  <c r="F23" i="36"/>
  <c r="G28" i="36"/>
  <c r="E7" i="6"/>
  <c r="F13" i="6"/>
  <c r="G19" i="6"/>
  <c r="E26" i="6"/>
  <c r="F7" i="45"/>
  <c r="F13" i="45"/>
  <c r="F21" i="45"/>
  <c r="F12" i="41"/>
  <c r="F20" i="41"/>
  <c r="F5" i="8"/>
  <c r="F13" i="8"/>
  <c r="F21" i="8"/>
  <c r="F4" i="26"/>
  <c r="G10" i="26"/>
  <c r="E17" i="26"/>
  <c r="F23" i="26"/>
  <c r="G28" i="26"/>
  <c r="E7" i="22"/>
  <c r="F13" i="22"/>
  <c r="G19" i="22"/>
  <c r="E26" i="22"/>
  <c r="F6" i="10"/>
  <c r="E19" i="10"/>
  <c r="F25" i="10"/>
  <c r="F8" i="11"/>
  <c r="F18" i="11"/>
  <c r="F26" i="11"/>
  <c r="D4" i="2"/>
  <c r="D12" i="2"/>
  <c r="D20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G2" i="12"/>
  <c r="G10" i="12"/>
  <c r="G18" i="12"/>
  <c r="G26" i="12"/>
  <c r="G34" i="12"/>
  <c r="G42" i="12"/>
  <c r="G50" i="12"/>
  <c r="G58" i="12"/>
  <c r="G66" i="12"/>
  <c r="G74" i="12"/>
  <c r="G82" i="12"/>
  <c r="G90" i="12"/>
  <c r="H98" i="12"/>
  <c r="F27" i="18"/>
  <c r="F18" i="18"/>
  <c r="F9" i="18"/>
  <c r="G9" i="27"/>
  <c r="E16" i="27"/>
  <c r="F21" i="27"/>
  <c r="G27" i="27"/>
  <c r="E6" i="5"/>
  <c r="F12" i="5"/>
  <c r="G18" i="5"/>
  <c r="E25" i="5"/>
  <c r="F5" i="9"/>
  <c r="E13" i="9"/>
  <c r="G22" i="9"/>
  <c r="G8" i="29"/>
  <c r="G21" i="29"/>
  <c r="F2" i="2"/>
  <c r="G2" i="2" s="1"/>
  <c r="F10" i="2"/>
  <c r="G10" i="2" s="1"/>
  <c r="F18" i="2"/>
  <c r="G18" i="2" s="1"/>
  <c r="F26" i="2"/>
  <c r="G26" i="2" s="1"/>
  <c r="F34" i="2"/>
  <c r="G34" i="2" s="1"/>
  <c r="F42" i="2"/>
  <c r="G42" i="2" s="1"/>
  <c r="F50" i="2"/>
  <c r="G50" i="2" s="1"/>
  <c r="F58" i="2"/>
  <c r="G58" i="2" s="1"/>
  <c r="F66" i="2"/>
  <c r="G66" i="2" s="1"/>
  <c r="F74" i="2"/>
  <c r="G74" i="2" s="1"/>
  <c r="F82" i="2"/>
  <c r="G82" i="2" s="1"/>
  <c r="F90" i="2"/>
  <c r="G90" i="2" s="1"/>
  <c r="F98" i="2"/>
  <c r="G98" i="2" s="1"/>
  <c r="E26" i="18"/>
  <c r="E21" i="18"/>
  <c r="E17" i="18"/>
  <c r="E12" i="18"/>
  <c r="E7" i="18"/>
  <c r="E3" i="18"/>
  <c r="E7" i="27"/>
  <c r="F13" i="27"/>
  <c r="G19" i="27"/>
  <c r="E26" i="27"/>
  <c r="F4" i="5"/>
  <c r="G10" i="5"/>
  <c r="E17" i="5"/>
  <c r="F23" i="5"/>
  <c r="G28" i="5"/>
  <c r="G16" i="9"/>
  <c r="F4" i="34"/>
  <c r="F11" i="34"/>
  <c r="G17" i="34"/>
  <c r="F2" i="32"/>
  <c r="G6" i="32"/>
  <c r="F12" i="32"/>
  <c r="G18" i="32"/>
  <c r="E25" i="32"/>
  <c r="F3" i="33"/>
  <c r="G9" i="33"/>
  <c r="E16" i="33"/>
  <c r="F21" i="33"/>
  <c r="G27" i="33"/>
  <c r="E6" i="20"/>
  <c r="F12" i="20"/>
  <c r="G18" i="20"/>
  <c r="E25" i="20"/>
  <c r="F3" i="35"/>
  <c r="G9" i="35"/>
  <c r="E16" i="35"/>
  <c r="F21" i="35"/>
  <c r="G27" i="35"/>
  <c r="E6" i="37"/>
  <c r="F12" i="37"/>
  <c r="G18" i="37"/>
  <c r="E25" i="37"/>
  <c r="F3" i="39"/>
  <c r="G9" i="39"/>
  <c r="E16" i="39"/>
  <c r="F21" i="39"/>
  <c r="G27" i="39"/>
  <c r="E4" i="42"/>
  <c r="E7" i="42"/>
  <c r="E11" i="42"/>
  <c r="E15" i="42"/>
  <c r="E19" i="42"/>
  <c r="E23" i="42"/>
  <c r="E5" i="43"/>
  <c r="E10" i="43"/>
  <c r="E14" i="43"/>
  <c r="E18" i="43"/>
  <c r="E22" i="43"/>
  <c r="E26" i="43"/>
  <c r="E5" i="44"/>
  <c r="E8" i="44"/>
  <c r="E12" i="44"/>
  <c r="E16" i="44"/>
  <c r="E20" i="44"/>
  <c r="E24" i="44"/>
  <c r="E6" i="24"/>
  <c r="F12" i="24"/>
  <c r="G18" i="24"/>
  <c r="E25" i="24"/>
  <c r="F3" i="25"/>
  <c r="E10" i="25"/>
  <c r="F16" i="25"/>
  <c r="G21" i="25"/>
  <c r="E28" i="25"/>
  <c r="F6" i="4"/>
  <c r="G12" i="4"/>
  <c r="E19" i="4"/>
  <c r="F25" i="4"/>
  <c r="G3" i="30"/>
  <c r="E10" i="30"/>
  <c r="F16" i="30"/>
  <c r="G21" i="30"/>
  <c r="E28" i="30"/>
  <c r="F6" i="31"/>
  <c r="G13" i="31"/>
  <c r="E20" i="31"/>
  <c r="F26" i="31"/>
  <c r="G3" i="7"/>
  <c r="E10" i="7"/>
  <c r="F16" i="7"/>
  <c r="G21" i="7"/>
  <c r="E28" i="7"/>
  <c r="F6" i="3"/>
  <c r="G12" i="3"/>
  <c r="E19" i="3"/>
  <c r="F25" i="3"/>
  <c r="G3" i="19"/>
  <c r="E10" i="19"/>
  <c r="F16" i="19"/>
  <c r="G21" i="19"/>
  <c r="E28" i="19"/>
  <c r="F6" i="38"/>
  <c r="G12" i="38"/>
  <c r="E19" i="38"/>
  <c r="F25" i="38"/>
  <c r="G3" i="36"/>
  <c r="E10" i="36"/>
  <c r="F16" i="36"/>
  <c r="G21" i="36"/>
  <c r="E28" i="36"/>
  <c r="F6" i="6"/>
  <c r="G12" i="6"/>
  <c r="E19" i="6"/>
  <c r="F25" i="6"/>
  <c r="F6" i="45"/>
  <c r="F12" i="45"/>
  <c r="F20" i="45"/>
  <c r="F4" i="41"/>
  <c r="F11" i="41"/>
  <c r="F19" i="41"/>
  <c r="F4" i="8"/>
  <c r="F12" i="8"/>
  <c r="F20" i="8"/>
  <c r="G3" i="26"/>
  <c r="E10" i="26"/>
  <c r="F16" i="26"/>
  <c r="G21" i="26"/>
  <c r="E28" i="26"/>
  <c r="F6" i="22"/>
  <c r="G12" i="22"/>
  <c r="E19" i="22"/>
  <c r="F25" i="22"/>
  <c r="F5" i="10"/>
  <c r="F18" i="10"/>
  <c r="G24" i="10"/>
  <c r="F17" i="11"/>
  <c r="G25" i="11"/>
  <c r="D3" i="2"/>
  <c r="D11" i="2"/>
  <c r="D19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G9" i="12"/>
  <c r="G17" i="12"/>
  <c r="G25" i="12"/>
  <c r="G33" i="12"/>
  <c r="G41" i="12"/>
  <c r="G49" i="12"/>
  <c r="G57" i="12"/>
  <c r="G65" i="12"/>
  <c r="G73" i="12"/>
  <c r="G81" i="12"/>
  <c r="G89" i="12"/>
  <c r="H97" i="12"/>
  <c r="F28" i="18"/>
  <c r="F19" i="18"/>
  <c r="F10" i="18"/>
  <c r="G2" i="27"/>
  <c r="E9" i="27"/>
  <c r="F14" i="27"/>
  <c r="G20" i="27"/>
  <c r="E27" i="27"/>
  <c r="F5" i="5"/>
  <c r="G11" i="5"/>
  <c r="E18" i="5"/>
  <c r="F24" i="5"/>
  <c r="G17" i="9"/>
  <c r="E22" i="9"/>
  <c r="G7" i="29"/>
  <c r="G13" i="34"/>
  <c r="F26" i="34"/>
  <c r="F5" i="32"/>
  <c r="G12" i="32"/>
  <c r="E19" i="32"/>
  <c r="F25" i="32"/>
  <c r="G3" i="33"/>
  <c r="E10" i="33"/>
  <c r="F16" i="33"/>
  <c r="G21" i="33"/>
  <c r="E28" i="33"/>
  <c r="F6" i="20"/>
  <c r="G12" i="20"/>
  <c r="E19" i="20"/>
  <c r="F25" i="20"/>
  <c r="G3" i="35"/>
  <c r="E10" i="35"/>
  <c r="F16" i="35"/>
  <c r="G21" i="35"/>
  <c r="E28" i="35"/>
  <c r="F6" i="37"/>
  <c r="G12" i="37"/>
  <c r="E19" i="37"/>
  <c r="F25" i="37"/>
  <c r="G3" i="39"/>
  <c r="E10" i="39"/>
  <c r="F16" i="39"/>
  <c r="G21" i="39"/>
  <c r="E28" i="39"/>
  <c r="F6" i="42"/>
  <c r="F14" i="42"/>
  <c r="F22" i="42"/>
  <c r="F9" i="43"/>
  <c r="F17" i="43"/>
  <c r="F25" i="43"/>
  <c r="F15" i="44"/>
  <c r="F23" i="44"/>
  <c r="F6" i="24"/>
  <c r="G12" i="24"/>
  <c r="E19" i="24"/>
  <c r="F25" i="24"/>
  <c r="G3" i="25"/>
  <c r="F10" i="25"/>
  <c r="G16" i="25"/>
  <c r="E23" i="25"/>
  <c r="F28" i="25"/>
  <c r="G6" i="4"/>
  <c r="E13" i="4"/>
  <c r="F19" i="4"/>
  <c r="G25" i="4"/>
  <c r="E4" i="30"/>
  <c r="F10" i="30"/>
  <c r="G16" i="30"/>
  <c r="E23" i="30"/>
  <c r="F28" i="30"/>
  <c r="G6" i="31"/>
  <c r="E14" i="31"/>
  <c r="F20" i="31"/>
  <c r="G26" i="31"/>
  <c r="E4" i="7"/>
  <c r="F10" i="7"/>
  <c r="G16" i="7"/>
  <c r="E23" i="7"/>
  <c r="F28" i="7"/>
  <c r="G6" i="3"/>
  <c r="E13" i="3"/>
  <c r="F19" i="3"/>
  <c r="G25" i="3"/>
  <c r="E4" i="19"/>
  <c r="F10" i="19"/>
  <c r="G16" i="19"/>
  <c r="E23" i="19"/>
  <c r="F28" i="19"/>
  <c r="G6" i="38"/>
  <c r="E13" i="38"/>
  <c r="F19" i="38"/>
  <c r="G25" i="38"/>
  <c r="E4" i="36"/>
  <c r="F10" i="36"/>
  <c r="G16" i="36"/>
  <c r="E23" i="36"/>
  <c r="F28" i="36"/>
  <c r="G6" i="6"/>
  <c r="E13" i="6"/>
  <c r="F19" i="6"/>
  <c r="G25" i="6"/>
  <c r="G5" i="45"/>
  <c r="G9" i="45"/>
  <c r="G11" i="45"/>
  <c r="G15" i="45"/>
  <c r="G19" i="45"/>
  <c r="G23" i="45"/>
  <c r="G3" i="41"/>
  <c r="G6" i="41"/>
  <c r="G10" i="41"/>
  <c r="G14" i="41"/>
  <c r="G18" i="41"/>
  <c r="G22" i="41"/>
  <c r="G3" i="8"/>
  <c r="G7" i="8"/>
  <c r="G11" i="8"/>
  <c r="G15" i="8"/>
  <c r="G19" i="8"/>
  <c r="G23" i="8"/>
  <c r="E4" i="26"/>
  <c r="F10" i="26"/>
  <c r="G16" i="26"/>
  <c r="E23" i="26"/>
  <c r="F28" i="26"/>
  <c r="G6" i="22"/>
  <c r="E13" i="22"/>
  <c r="F19" i="22"/>
  <c r="G25" i="22"/>
  <c r="G4" i="10"/>
  <c r="G8" i="10"/>
  <c r="E16" i="10"/>
  <c r="F22" i="10"/>
  <c r="G3" i="11"/>
  <c r="G12" i="11"/>
  <c r="G17" i="11"/>
  <c r="G21" i="11"/>
  <c r="F27" i="11"/>
  <c r="C4" i="2"/>
  <c r="C8" i="2"/>
  <c r="C12" i="2"/>
  <c r="C16" i="2"/>
  <c r="C20" i="2"/>
  <c r="C24" i="2"/>
  <c r="D94" i="2"/>
  <c r="D86" i="2"/>
  <c r="D78" i="2"/>
  <c r="D70" i="2"/>
  <c r="D62" i="2"/>
  <c r="D54" i="2"/>
  <c r="D46" i="2"/>
  <c r="D38" i="2"/>
  <c r="D30" i="2"/>
  <c r="H3" i="12"/>
  <c r="H7" i="12"/>
  <c r="H11" i="12"/>
  <c r="H15" i="12"/>
  <c r="H19" i="12"/>
  <c r="H23" i="12"/>
  <c r="H27" i="12"/>
  <c r="H31" i="12"/>
  <c r="H35" i="12"/>
  <c r="H39" i="12"/>
  <c r="H43" i="12"/>
  <c r="H47" i="12"/>
  <c r="H51" i="12"/>
  <c r="H55" i="12"/>
  <c r="H59" i="12"/>
  <c r="H63" i="12"/>
  <c r="H67" i="12"/>
  <c r="H71" i="12"/>
  <c r="H75" i="12"/>
  <c r="H79" i="12"/>
  <c r="H83" i="12"/>
  <c r="H87" i="12"/>
  <c r="H91" i="12"/>
  <c r="H95" i="12"/>
  <c r="F5" i="13"/>
  <c r="H9" i="13"/>
  <c r="H13" i="13"/>
  <c r="H17" i="13"/>
  <c r="H21" i="13"/>
  <c r="H25" i="13"/>
  <c r="H29" i="13"/>
  <c r="H33" i="13"/>
  <c r="H37" i="13"/>
  <c r="H41" i="13"/>
  <c r="H45" i="13"/>
  <c r="H49" i="13"/>
  <c r="H53" i="13"/>
  <c r="H57" i="13"/>
  <c r="H61" i="13"/>
  <c r="H65" i="13"/>
  <c r="H69" i="13"/>
  <c r="H73" i="13"/>
  <c r="H77" i="13"/>
  <c r="H81" i="13"/>
  <c r="H85" i="13"/>
  <c r="H89" i="13"/>
  <c r="H93" i="13"/>
  <c r="H97" i="13"/>
  <c r="H4" i="14"/>
  <c r="H8" i="14"/>
  <c r="H12" i="14"/>
  <c r="H16" i="14"/>
  <c r="H20" i="14"/>
  <c r="H24" i="14"/>
  <c r="H28" i="14"/>
  <c r="H32" i="14"/>
  <c r="H36" i="14"/>
  <c r="H40" i="14"/>
  <c r="H44" i="14"/>
  <c r="H48" i="14"/>
  <c r="H52" i="14"/>
  <c r="H56" i="14"/>
  <c r="H60" i="14"/>
  <c r="H64" i="14"/>
  <c r="H68" i="14"/>
  <c r="H72" i="14"/>
  <c r="H76" i="14"/>
  <c r="H80" i="14"/>
  <c r="H84" i="14"/>
  <c r="H88" i="14"/>
  <c r="H92" i="14"/>
  <c r="H96" i="14"/>
  <c r="H3" i="15"/>
  <c r="H7" i="15"/>
  <c r="H11" i="15"/>
  <c r="H15" i="15"/>
  <c r="H19" i="15"/>
  <c r="H23" i="15"/>
  <c r="H27" i="15"/>
  <c r="H31" i="15"/>
  <c r="H35" i="15"/>
  <c r="H39" i="15"/>
  <c r="H43" i="15"/>
  <c r="H47" i="15"/>
  <c r="H51" i="15"/>
  <c r="H55" i="15"/>
  <c r="H59" i="15"/>
  <c r="H63" i="15"/>
  <c r="H67" i="15"/>
  <c r="H71" i="15"/>
  <c r="H75" i="15"/>
  <c r="H79" i="15"/>
  <c r="H83" i="15"/>
  <c r="H87" i="15"/>
  <c r="H91" i="15"/>
  <c r="H95" i="15"/>
  <c r="H2" i="16"/>
  <c r="H6" i="16"/>
  <c r="H10" i="16"/>
  <c r="H14" i="16"/>
  <c r="H18" i="16"/>
  <c r="H22" i="16"/>
  <c r="H26" i="16"/>
  <c r="H30" i="16"/>
  <c r="H34" i="16"/>
  <c r="H38" i="16"/>
  <c r="H42" i="16"/>
  <c r="H46" i="16"/>
  <c r="H50" i="16"/>
  <c r="H54" i="16"/>
  <c r="H58" i="16"/>
  <c r="H62" i="16"/>
  <c r="H66" i="16"/>
  <c r="H70" i="16"/>
  <c r="H74" i="16"/>
  <c r="H78" i="16"/>
  <c r="H82" i="16"/>
  <c r="H86" i="16"/>
  <c r="H90" i="16"/>
  <c r="H94" i="16"/>
  <c r="H98" i="16"/>
  <c r="H5" i="47"/>
  <c r="H9" i="47"/>
  <c r="H13" i="47"/>
  <c r="H17" i="47"/>
  <c r="H21" i="47"/>
  <c r="H25" i="47"/>
  <c r="H29" i="47"/>
  <c r="H33" i="47"/>
  <c r="H37" i="47"/>
  <c r="H41" i="47"/>
  <c r="H45" i="47"/>
  <c r="H49" i="47"/>
  <c r="H53" i="47"/>
  <c r="H57" i="47"/>
  <c r="H61" i="47"/>
  <c r="H65" i="47"/>
  <c r="H69" i="47"/>
  <c r="H73" i="47"/>
  <c r="H77" i="47"/>
  <c r="H81" i="47"/>
  <c r="H85" i="47"/>
  <c r="H89" i="47"/>
  <c r="H93" i="47"/>
  <c r="H97" i="47"/>
  <c r="H4" i="48"/>
  <c r="H8" i="48"/>
  <c r="H12" i="48"/>
  <c r="H16" i="48"/>
  <c r="H20" i="48"/>
  <c r="H24" i="48"/>
  <c r="H28" i="48"/>
  <c r="H32" i="48"/>
  <c r="H36" i="48"/>
  <c r="H40" i="48"/>
  <c r="H44" i="48"/>
  <c r="H48" i="48"/>
  <c r="H52" i="48"/>
  <c r="H56" i="48"/>
  <c r="H60" i="48"/>
  <c r="H64" i="48"/>
  <c r="H68" i="48"/>
  <c r="H72" i="48"/>
  <c r="H76" i="48"/>
  <c r="H80" i="48"/>
  <c r="H84" i="48"/>
  <c r="H88" i="48"/>
  <c r="H92" i="48"/>
  <c r="H96" i="48"/>
  <c r="H2" i="50"/>
  <c r="H6" i="50"/>
  <c r="H10" i="50"/>
  <c r="H14" i="50"/>
  <c r="H18" i="50"/>
  <c r="H22" i="50"/>
  <c r="H26" i="50"/>
  <c r="H30" i="50"/>
  <c r="H34" i="50"/>
  <c r="H38" i="50"/>
  <c r="H42" i="50"/>
  <c r="H46" i="50"/>
  <c r="H50" i="50"/>
  <c r="H54" i="50"/>
  <c r="H58" i="50"/>
  <c r="H62" i="50"/>
  <c r="H66" i="50"/>
  <c r="H70" i="50"/>
  <c r="H74" i="50"/>
  <c r="H78" i="50"/>
  <c r="H82" i="50"/>
  <c r="H86" i="50"/>
  <c r="H90" i="50"/>
  <c r="H94" i="50"/>
  <c r="H98" i="50"/>
  <c r="H5" i="51"/>
  <c r="H9" i="51"/>
  <c r="H13" i="51"/>
  <c r="H17" i="51"/>
  <c r="H21" i="51"/>
  <c r="H25" i="51"/>
  <c r="H29" i="51"/>
  <c r="H33" i="51"/>
  <c r="H37" i="51"/>
  <c r="H41" i="51"/>
  <c r="H45" i="51"/>
  <c r="H49" i="51"/>
  <c r="H53" i="51"/>
  <c r="H57" i="51"/>
  <c r="H61" i="51"/>
  <c r="H65" i="51"/>
  <c r="H69" i="51"/>
  <c r="H73" i="51"/>
  <c r="H77" i="51"/>
  <c r="H81" i="51"/>
  <c r="H85" i="51"/>
  <c r="H89" i="51"/>
  <c r="H93" i="51"/>
  <c r="H97" i="51"/>
  <c r="H4" i="52"/>
  <c r="H8" i="52"/>
  <c r="H12" i="52"/>
  <c r="H16" i="52"/>
  <c r="H20" i="52"/>
  <c r="H24" i="52"/>
  <c r="H28" i="52"/>
  <c r="H32" i="52"/>
  <c r="H36" i="52"/>
  <c r="H40" i="52"/>
  <c r="H44" i="52"/>
  <c r="H48" i="52"/>
  <c r="H52" i="52"/>
  <c r="H56" i="52"/>
  <c r="H60" i="52"/>
  <c r="H64" i="52"/>
  <c r="H68" i="52"/>
  <c r="H72" i="52"/>
  <c r="H76" i="52"/>
  <c r="H80" i="52"/>
  <c r="H84" i="52"/>
  <c r="H88" i="52"/>
  <c r="H92" i="52"/>
  <c r="H96" i="52"/>
  <c r="G5" i="53"/>
  <c r="G13" i="53"/>
  <c r="G21" i="53"/>
  <c r="G29" i="53"/>
  <c r="G37" i="53"/>
  <c r="G45" i="53"/>
  <c r="G53" i="53"/>
  <c r="G7" i="13"/>
  <c r="G15" i="13"/>
  <c r="G23" i="13"/>
  <c r="G31" i="13"/>
  <c r="G39" i="13"/>
  <c r="G47" i="13"/>
  <c r="G55" i="13"/>
  <c r="G63" i="13"/>
  <c r="G71" i="13"/>
  <c r="G79" i="13"/>
  <c r="G87" i="13"/>
  <c r="G95" i="13"/>
  <c r="G6" i="14"/>
  <c r="G14" i="14"/>
  <c r="G22" i="14"/>
  <c r="G30" i="14"/>
  <c r="G38" i="14"/>
  <c r="G46" i="14"/>
  <c r="G54" i="14"/>
  <c r="G62" i="14"/>
  <c r="G70" i="14"/>
  <c r="G78" i="14"/>
  <c r="G86" i="14"/>
  <c r="G94" i="14"/>
  <c r="G5" i="15"/>
  <c r="G13" i="15"/>
  <c r="G21" i="15"/>
  <c r="G29" i="15"/>
  <c r="G37" i="15"/>
  <c r="G45" i="15"/>
  <c r="G53" i="15"/>
  <c r="G61" i="15"/>
  <c r="G69" i="15"/>
  <c r="G77" i="15"/>
  <c r="G85" i="15"/>
  <c r="G93" i="15"/>
  <c r="G4" i="16"/>
  <c r="G12" i="16"/>
  <c r="G20" i="16"/>
  <c r="G28" i="16"/>
  <c r="G36" i="16"/>
  <c r="G44" i="16"/>
  <c r="G52" i="16"/>
  <c r="G60" i="16"/>
  <c r="G68" i="16"/>
  <c r="G76" i="16"/>
  <c r="G84" i="16"/>
  <c r="G92" i="16"/>
  <c r="G3" i="47"/>
  <c r="G11" i="47"/>
  <c r="G19" i="47"/>
  <c r="G27" i="47"/>
  <c r="G35" i="47"/>
  <c r="G43" i="47"/>
  <c r="G51" i="47"/>
  <c r="G59" i="47"/>
  <c r="G67" i="47"/>
  <c r="G75" i="47"/>
  <c r="G83" i="47"/>
  <c r="G91" i="47"/>
  <c r="G2" i="48"/>
  <c r="G10" i="48"/>
  <c r="G18" i="48"/>
  <c r="G26" i="48"/>
  <c r="G34" i="48"/>
  <c r="G42" i="48"/>
  <c r="G50" i="48"/>
  <c r="G58" i="48"/>
  <c r="G66" i="48"/>
  <c r="G74" i="48"/>
  <c r="G82" i="48"/>
  <c r="G90" i="48"/>
  <c r="G98" i="48"/>
  <c r="G8" i="50"/>
  <c r="G16" i="50"/>
  <c r="G24" i="50"/>
  <c r="G32" i="50"/>
  <c r="G40" i="50"/>
  <c r="G48" i="50"/>
  <c r="G56" i="50"/>
  <c r="G64" i="50"/>
  <c r="G72" i="50"/>
  <c r="G80" i="50"/>
  <c r="G88" i="50"/>
  <c r="G96" i="50"/>
  <c r="G4" i="34"/>
  <c r="F19" i="34"/>
  <c r="G25" i="34"/>
  <c r="F4" i="32"/>
  <c r="E12" i="32"/>
  <c r="F18" i="32"/>
  <c r="G24" i="32"/>
  <c r="E3" i="33"/>
  <c r="F9" i="33"/>
  <c r="G14" i="33"/>
  <c r="E21" i="33"/>
  <c r="F27" i="33"/>
  <c r="G5" i="20"/>
  <c r="E12" i="20"/>
  <c r="F18" i="20"/>
  <c r="G24" i="20"/>
  <c r="E3" i="35"/>
  <c r="F9" i="35"/>
  <c r="G14" i="35"/>
  <c r="E21" i="35"/>
  <c r="F27" i="35"/>
  <c r="G5" i="37"/>
  <c r="E12" i="37"/>
  <c r="F18" i="37"/>
  <c r="G24" i="37"/>
  <c r="E3" i="39"/>
  <c r="F9" i="39"/>
  <c r="G14" i="39"/>
  <c r="E21" i="39"/>
  <c r="F27" i="39"/>
  <c r="F5" i="42"/>
  <c r="F13" i="42"/>
  <c r="F21" i="42"/>
  <c r="F7" i="43"/>
  <c r="F16" i="43"/>
  <c r="F24" i="43"/>
  <c r="F7" i="44"/>
  <c r="F14" i="44"/>
  <c r="F22" i="44"/>
  <c r="G5" i="24"/>
  <c r="E12" i="24"/>
  <c r="F18" i="24"/>
  <c r="G24" i="24"/>
  <c r="E3" i="25"/>
  <c r="G9" i="25"/>
  <c r="E16" i="25"/>
  <c r="F21" i="25"/>
  <c r="G27" i="25"/>
  <c r="E6" i="4"/>
  <c r="F12" i="4"/>
  <c r="G18" i="4"/>
  <c r="E25" i="4"/>
  <c r="F3" i="30"/>
  <c r="G9" i="30"/>
  <c r="E16" i="30"/>
  <c r="F21" i="30"/>
  <c r="G27" i="30"/>
  <c r="E6" i="31"/>
  <c r="F13" i="31"/>
  <c r="G19" i="31"/>
  <c r="E26" i="31"/>
  <c r="F3" i="7"/>
  <c r="G9" i="7"/>
  <c r="E16" i="7"/>
  <c r="F21" i="7"/>
  <c r="G27" i="7"/>
  <c r="E6" i="3"/>
  <c r="F12" i="3"/>
  <c r="G18" i="3"/>
  <c r="E25" i="3"/>
  <c r="F3" i="19"/>
  <c r="G9" i="19"/>
  <c r="E16" i="19"/>
  <c r="F21" i="19"/>
  <c r="G27" i="19"/>
  <c r="E6" i="38"/>
  <c r="F12" i="38"/>
  <c r="G18" i="38"/>
  <c r="E25" i="38"/>
  <c r="F3" i="36"/>
  <c r="G9" i="36"/>
  <c r="E16" i="36"/>
  <c r="F21" i="36"/>
  <c r="G27" i="36"/>
  <c r="E6" i="6"/>
  <c r="F12" i="6"/>
  <c r="G18" i="6"/>
  <c r="E25" i="6"/>
  <c r="E5" i="45"/>
  <c r="E9" i="45"/>
  <c r="E11" i="45"/>
  <c r="E15" i="45"/>
  <c r="E19" i="45"/>
  <c r="E23" i="45"/>
  <c r="E3" i="41"/>
  <c r="E6" i="41"/>
  <c r="E10" i="41"/>
  <c r="E14" i="41"/>
  <c r="E18" i="41"/>
  <c r="E22" i="41"/>
  <c r="E3" i="8"/>
  <c r="E7" i="8"/>
  <c r="E11" i="8"/>
  <c r="E15" i="8"/>
  <c r="E19" i="8"/>
  <c r="E23" i="8"/>
  <c r="F3" i="26"/>
  <c r="G9" i="26"/>
  <c r="E16" i="26"/>
  <c r="F21" i="26"/>
  <c r="G27" i="26"/>
  <c r="E6" i="22"/>
  <c r="F12" i="22"/>
  <c r="G18" i="22"/>
  <c r="E25" i="22"/>
  <c r="E4" i="10"/>
  <c r="E8" i="10"/>
  <c r="F15" i="10"/>
  <c r="G21" i="10"/>
  <c r="E3" i="11"/>
  <c r="E12" i="11"/>
  <c r="E17" i="11"/>
  <c r="E21" i="11"/>
  <c r="G26" i="11"/>
  <c r="E3" i="2"/>
  <c r="E7" i="2"/>
  <c r="E11" i="2"/>
  <c r="E15" i="2"/>
  <c r="E19" i="2"/>
  <c r="E23" i="2"/>
  <c r="D95" i="2"/>
  <c r="D87" i="2"/>
  <c r="D79" i="2"/>
  <c r="D71" i="2"/>
  <c r="D63" i="2"/>
  <c r="D55" i="2"/>
  <c r="D47" i="2"/>
  <c r="D39" i="2"/>
  <c r="D31" i="2"/>
  <c r="F3" i="12"/>
  <c r="F7" i="12"/>
  <c r="F11" i="12"/>
  <c r="F15" i="12"/>
  <c r="F19" i="12"/>
  <c r="F23" i="12"/>
  <c r="F27" i="12"/>
  <c r="F31" i="12"/>
  <c r="F35" i="12"/>
  <c r="F39" i="12"/>
  <c r="F43" i="12"/>
  <c r="F47" i="12"/>
  <c r="F51" i="12"/>
  <c r="F55" i="12"/>
  <c r="F59" i="12"/>
  <c r="F63" i="12"/>
  <c r="F67" i="12"/>
  <c r="F71" i="12"/>
  <c r="F75" i="12"/>
  <c r="F79" i="12"/>
  <c r="F83" i="12"/>
  <c r="F87" i="12"/>
  <c r="F91" i="12"/>
  <c r="F95" i="12"/>
  <c r="F4" i="13"/>
  <c r="F9" i="13"/>
  <c r="F13" i="13"/>
  <c r="F17" i="13"/>
  <c r="F21" i="13"/>
  <c r="F25" i="13"/>
  <c r="F29" i="13"/>
  <c r="F33" i="13"/>
  <c r="F37" i="13"/>
  <c r="F41" i="13"/>
  <c r="F45" i="13"/>
  <c r="F49" i="13"/>
  <c r="F53" i="13"/>
  <c r="F57" i="13"/>
  <c r="F61" i="13"/>
  <c r="F65" i="13"/>
  <c r="F69" i="13"/>
  <c r="F73" i="13"/>
  <c r="F77" i="13"/>
  <c r="F81" i="13"/>
  <c r="F85" i="13"/>
  <c r="F89" i="13"/>
  <c r="F93" i="13"/>
  <c r="F97" i="13"/>
  <c r="F4" i="14"/>
  <c r="F8" i="14"/>
  <c r="F12" i="14"/>
  <c r="F16" i="14"/>
  <c r="F20" i="14"/>
  <c r="F24" i="14"/>
  <c r="F28" i="14"/>
  <c r="F32" i="14"/>
  <c r="F36" i="14"/>
  <c r="F40" i="14"/>
  <c r="F44" i="14"/>
  <c r="F48" i="14"/>
  <c r="F52" i="14"/>
  <c r="F56" i="14"/>
  <c r="F60" i="14"/>
  <c r="F64" i="14"/>
  <c r="F68" i="14"/>
  <c r="F72" i="14"/>
  <c r="F76" i="14"/>
  <c r="F80" i="14"/>
  <c r="F84" i="14"/>
  <c r="F88" i="14"/>
  <c r="F92" i="14"/>
  <c r="F96" i="14"/>
  <c r="F3" i="15"/>
  <c r="F7" i="15"/>
  <c r="F11" i="15"/>
  <c r="F15" i="15"/>
  <c r="F19" i="15"/>
  <c r="F23" i="15"/>
  <c r="F27" i="15"/>
  <c r="F31" i="15"/>
  <c r="F35" i="15"/>
  <c r="F39" i="15"/>
  <c r="F43" i="15"/>
  <c r="F47" i="15"/>
  <c r="F51" i="15"/>
  <c r="F55" i="15"/>
  <c r="F59" i="15"/>
  <c r="F63" i="15"/>
  <c r="F67" i="15"/>
  <c r="F71" i="15"/>
  <c r="F75" i="15"/>
  <c r="F79" i="15"/>
  <c r="F83" i="15"/>
  <c r="F87" i="15"/>
  <c r="F91" i="15"/>
  <c r="F95" i="15"/>
  <c r="F2" i="16"/>
  <c r="F6" i="16"/>
  <c r="F10" i="16"/>
  <c r="F14" i="16"/>
  <c r="F18" i="16"/>
  <c r="F22" i="16"/>
  <c r="F26" i="16"/>
  <c r="F30" i="16"/>
  <c r="F34" i="16"/>
  <c r="F38" i="16"/>
  <c r="F42" i="16"/>
  <c r="F46" i="16"/>
  <c r="F50" i="16"/>
  <c r="F54" i="16"/>
  <c r="F58" i="16"/>
  <c r="F62" i="16"/>
  <c r="F66" i="16"/>
  <c r="F70" i="16"/>
  <c r="F74" i="16"/>
  <c r="F78" i="16"/>
  <c r="F82" i="16"/>
  <c r="F86" i="16"/>
  <c r="F90" i="16"/>
  <c r="F94" i="16"/>
  <c r="F98" i="16"/>
  <c r="F5" i="47"/>
  <c r="F9" i="47"/>
  <c r="F13" i="47"/>
  <c r="F17" i="47"/>
  <c r="F21" i="47"/>
  <c r="F25" i="47"/>
  <c r="F29" i="47"/>
  <c r="F33" i="47"/>
  <c r="F37" i="47"/>
  <c r="F41" i="47"/>
  <c r="F45" i="47"/>
  <c r="F49" i="47"/>
  <c r="F53" i="47"/>
  <c r="F57" i="47"/>
  <c r="F61" i="47"/>
  <c r="F65" i="47"/>
  <c r="F69" i="47"/>
  <c r="F73" i="47"/>
  <c r="F77" i="47"/>
  <c r="F81" i="47"/>
  <c r="F85" i="47"/>
  <c r="F89" i="47"/>
  <c r="F93" i="47"/>
  <c r="F97" i="47"/>
  <c r="F4" i="48"/>
  <c r="F8" i="48"/>
  <c r="F12" i="48"/>
  <c r="F16" i="48"/>
  <c r="F20" i="48"/>
  <c r="F24" i="48"/>
  <c r="F28" i="48"/>
  <c r="F32" i="48"/>
  <c r="F36" i="48"/>
  <c r="F40" i="48"/>
  <c r="F44" i="48"/>
  <c r="F48" i="48"/>
  <c r="F52" i="48"/>
  <c r="F56" i="48"/>
  <c r="F60" i="48"/>
  <c r="F64" i="48"/>
  <c r="F68" i="48"/>
  <c r="F72" i="48"/>
  <c r="F76" i="48"/>
  <c r="F80" i="48"/>
  <c r="F84" i="48"/>
  <c r="F88" i="48"/>
  <c r="F92" i="48"/>
  <c r="F96" i="48"/>
  <c r="F2" i="50"/>
  <c r="F6" i="50"/>
  <c r="F10" i="50"/>
  <c r="F14" i="50"/>
  <c r="F18" i="50"/>
  <c r="F22" i="50"/>
  <c r="F26" i="50"/>
  <c r="F30" i="50"/>
  <c r="F34" i="50"/>
  <c r="F38" i="50"/>
  <c r="F42" i="50"/>
  <c r="F46" i="50"/>
  <c r="F50" i="50"/>
  <c r="F54" i="50"/>
  <c r="F58" i="50"/>
  <c r="F62" i="50"/>
  <c r="F66" i="50"/>
  <c r="F70" i="50"/>
  <c r="F74" i="50"/>
  <c r="F39" i="49"/>
  <c r="F47" i="49"/>
  <c r="F55" i="49"/>
  <c r="F63" i="49"/>
  <c r="F71" i="49"/>
  <c r="F79" i="49"/>
  <c r="F87" i="49"/>
  <c r="F95" i="49"/>
  <c r="H2" i="32"/>
  <c r="H11" i="32"/>
  <c r="H20" i="32"/>
  <c r="H30" i="32"/>
  <c r="H39" i="32"/>
  <c r="H7" i="20"/>
  <c r="H17" i="20"/>
  <c r="H26" i="20"/>
  <c r="H35" i="20"/>
  <c r="H2" i="37"/>
  <c r="H11" i="37"/>
  <c r="H20" i="37"/>
  <c r="H30" i="37"/>
  <c r="H39" i="37"/>
  <c r="H7" i="43"/>
  <c r="H15" i="43"/>
  <c r="H23" i="43"/>
  <c r="H31" i="43"/>
  <c r="H3" i="25"/>
  <c r="H12" i="25"/>
  <c r="H21" i="25"/>
  <c r="H31" i="25"/>
  <c r="H40" i="25"/>
  <c r="H49" i="25"/>
  <c r="I2" i="12"/>
  <c r="I10" i="12"/>
  <c r="I18" i="12"/>
  <c r="I26" i="12"/>
  <c r="I34" i="12"/>
  <c r="I42" i="12"/>
  <c r="I50" i="12"/>
  <c r="I58" i="12"/>
  <c r="I66" i="12"/>
  <c r="I74" i="12"/>
  <c r="I82" i="12"/>
  <c r="I90" i="12"/>
  <c r="I98" i="12"/>
  <c r="I8" i="53"/>
  <c r="I16" i="53"/>
  <c r="I24" i="53"/>
  <c r="I32" i="53"/>
  <c r="I40" i="53"/>
  <c r="I48" i="53"/>
  <c r="I56" i="53"/>
  <c r="I64" i="53"/>
  <c r="I72" i="53"/>
  <c r="I80" i="53"/>
  <c r="I88" i="53"/>
  <c r="I96" i="53"/>
  <c r="I5" i="48"/>
  <c r="I13" i="48"/>
  <c r="I21" i="48"/>
  <c r="I29" i="48"/>
  <c r="I37" i="48"/>
  <c r="I45" i="48"/>
  <c r="I53" i="48"/>
  <c r="I61" i="48"/>
  <c r="I69" i="48"/>
  <c r="I77" i="48"/>
  <c r="I85" i="48"/>
  <c r="I93" i="48"/>
  <c r="I101" i="48"/>
  <c r="H9" i="5"/>
  <c r="H18" i="5"/>
  <c r="H27" i="5"/>
  <c r="H37" i="5"/>
  <c r="H5" i="39"/>
  <c r="H14" i="39"/>
  <c r="H24" i="39"/>
  <c r="H33" i="39"/>
  <c r="H42" i="39"/>
  <c r="H9" i="33"/>
  <c r="H18" i="33"/>
  <c r="H27" i="33"/>
  <c r="H37" i="33"/>
  <c r="H5" i="44"/>
  <c r="H12" i="44"/>
  <c r="H20" i="44"/>
  <c r="H28" i="44"/>
  <c r="H36" i="44"/>
  <c r="H9" i="4"/>
  <c r="H18" i="4"/>
  <c r="H27" i="4"/>
  <c r="H37" i="4"/>
  <c r="I5" i="47"/>
  <c r="I13" i="47"/>
  <c r="I21" i="47"/>
  <c r="I29" i="47"/>
  <c r="I37" i="47"/>
  <c r="I45" i="47"/>
  <c r="I53" i="47"/>
  <c r="I61" i="47"/>
  <c r="I69" i="47"/>
  <c r="I77" i="47"/>
  <c r="I85" i="47"/>
  <c r="I93" i="47"/>
  <c r="I5" i="14"/>
  <c r="I13" i="14"/>
  <c r="I21" i="14"/>
  <c r="I29" i="14"/>
  <c r="I37" i="14"/>
  <c r="I45" i="14"/>
  <c r="I53" i="14"/>
  <c r="I61" i="14"/>
  <c r="I69" i="14"/>
  <c r="I77" i="14"/>
  <c r="I85" i="14"/>
  <c r="I93" i="14"/>
  <c r="I101" i="14"/>
  <c r="I8" i="13"/>
  <c r="I16" i="13"/>
  <c r="I24" i="13"/>
  <c r="I32" i="13"/>
  <c r="I40" i="13"/>
  <c r="I48" i="13"/>
  <c r="I56" i="13"/>
  <c r="I64" i="13"/>
  <c r="I72" i="13"/>
  <c r="F42" i="49"/>
  <c r="F50" i="49"/>
  <c r="F58" i="49"/>
  <c r="F66" i="49"/>
  <c r="F74" i="49"/>
  <c r="F82" i="49"/>
  <c r="F90" i="49"/>
  <c r="F98" i="49"/>
  <c r="H7" i="32"/>
  <c r="H17" i="32"/>
  <c r="H26" i="32"/>
  <c r="H35" i="32"/>
  <c r="H2" i="20"/>
  <c r="H11" i="20"/>
  <c r="H20" i="20"/>
  <c r="H30" i="20"/>
  <c r="H39" i="20"/>
  <c r="H7" i="37"/>
  <c r="H17" i="37"/>
  <c r="H26" i="37"/>
  <c r="H35" i="37"/>
  <c r="H2" i="43"/>
  <c r="H10" i="43"/>
  <c r="H18" i="43"/>
  <c r="H26" i="43"/>
  <c r="H34" i="43"/>
  <c r="H4" i="25"/>
  <c r="H13" i="25"/>
  <c r="H23" i="25"/>
  <c r="H32" i="25"/>
  <c r="H41" i="25"/>
  <c r="H51" i="25"/>
  <c r="I5" i="12"/>
  <c r="I13" i="12"/>
  <c r="I21" i="12"/>
  <c r="I29" i="12"/>
  <c r="I37" i="12"/>
  <c r="I45" i="12"/>
  <c r="I53" i="12"/>
  <c r="I61" i="12"/>
  <c r="I69" i="12"/>
  <c r="I77" i="12"/>
  <c r="I85" i="12"/>
  <c r="I93" i="12"/>
  <c r="I5" i="53"/>
  <c r="I13" i="53"/>
  <c r="I21" i="53"/>
  <c r="I29" i="53"/>
  <c r="I37" i="53"/>
  <c r="I45" i="53"/>
  <c r="I53" i="53"/>
  <c r="I61" i="53"/>
  <c r="I69" i="53"/>
  <c r="I77" i="53"/>
  <c r="I85" i="53"/>
  <c r="I93" i="53"/>
  <c r="I101" i="53"/>
  <c r="I8" i="48"/>
  <c r="I16" i="48"/>
  <c r="I24" i="48"/>
  <c r="I32" i="48"/>
  <c r="I40" i="48"/>
  <c r="I48" i="48"/>
  <c r="I56" i="48"/>
  <c r="I64" i="48"/>
  <c r="I72" i="48"/>
  <c r="I80" i="48"/>
  <c r="I88" i="48"/>
  <c r="I96" i="48"/>
  <c r="H5" i="5"/>
  <c r="H14" i="5"/>
  <c r="H24" i="5"/>
  <c r="H33" i="5"/>
  <c r="H42" i="5"/>
  <c r="H9" i="39"/>
  <c r="H18" i="39"/>
  <c r="H27" i="39"/>
  <c r="H37" i="39"/>
  <c r="H5" i="33"/>
  <c r="H14" i="33"/>
  <c r="H24" i="33"/>
  <c r="H33" i="33"/>
  <c r="H42" i="33"/>
  <c r="H15" i="44"/>
  <c r="H23" i="44"/>
  <c r="H31" i="44"/>
  <c r="H5" i="4"/>
  <c r="H14" i="4"/>
  <c r="H24" i="4"/>
  <c r="H33" i="4"/>
  <c r="H42" i="4"/>
  <c r="I8" i="47"/>
  <c r="I16" i="47"/>
  <c r="I24" i="47"/>
  <c r="I32" i="47"/>
  <c r="I40" i="47"/>
  <c r="I48" i="47"/>
  <c r="I56" i="47"/>
  <c r="I64" i="47"/>
  <c r="I72" i="47"/>
  <c r="I80" i="47"/>
  <c r="I88" i="47"/>
  <c r="I96" i="47"/>
  <c r="I6" i="14"/>
  <c r="I14" i="14"/>
  <c r="I22" i="14"/>
  <c r="I30" i="14"/>
  <c r="I38" i="14"/>
  <c r="I46" i="14"/>
  <c r="I54" i="14"/>
  <c r="I62" i="14"/>
  <c r="I70" i="14"/>
  <c r="I78" i="14"/>
  <c r="I86" i="14"/>
  <c r="I94" i="14"/>
  <c r="I3" i="13"/>
  <c r="I11" i="13"/>
  <c r="I19" i="13"/>
  <c r="I27" i="13"/>
  <c r="I35" i="13"/>
  <c r="I43" i="13"/>
  <c r="I51" i="13"/>
  <c r="I59" i="13"/>
  <c r="I67" i="13"/>
  <c r="I75" i="13"/>
  <c r="I83" i="13"/>
  <c r="I91" i="13"/>
  <c r="I99" i="13"/>
  <c r="H7" i="10"/>
  <c r="H15" i="10"/>
  <c r="H24" i="10"/>
  <c r="H33" i="10"/>
  <c r="H3" i="11"/>
  <c r="H12" i="11"/>
  <c r="H21" i="11"/>
  <c r="H31" i="11"/>
  <c r="H40" i="11"/>
  <c r="H3" i="30"/>
  <c r="H12" i="30"/>
  <c r="H21" i="30"/>
  <c r="H31" i="30"/>
  <c r="H40" i="30"/>
  <c r="H6" i="3"/>
  <c r="H16" i="3"/>
  <c r="H25" i="3"/>
  <c r="H34" i="3"/>
  <c r="H44" i="3"/>
  <c r="H5" i="38"/>
  <c r="H14" i="38"/>
  <c r="H24" i="38"/>
  <c r="H33" i="38"/>
  <c r="H42" i="38"/>
  <c r="H2" i="45"/>
  <c r="H16" i="45"/>
  <c r="H24" i="45"/>
  <c r="H32" i="45"/>
  <c r="H5" i="26"/>
  <c r="H14" i="26"/>
  <c r="H24" i="26"/>
  <c r="H33" i="26"/>
  <c r="H42" i="26"/>
  <c r="I2" i="58"/>
  <c r="I10" i="58"/>
  <c r="I18" i="58"/>
  <c r="I26" i="58"/>
  <c r="I34" i="58"/>
  <c r="I42" i="58"/>
  <c r="I50" i="58"/>
  <c r="I58" i="58"/>
  <c r="I66" i="58"/>
  <c r="I74" i="58"/>
  <c r="I82" i="58"/>
  <c r="I90" i="58"/>
  <c r="I98" i="58"/>
  <c r="I7" i="15"/>
  <c r="I15" i="15"/>
  <c r="I23" i="15"/>
  <c r="I31" i="15"/>
  <c r="I39" i="15"/>
  <c r="I47" i="15"/>
  <c r="I55" i="15"/>
  <c r="I63" i="15"/>
  <c r="I71" i="15"/>
  <c r="I79" i="15"/>
  <c r="I87" i="15"/>
  <c r="I95" i="15"/>
  <c r="I2" i="57"/>
  <c r="I10" i="57"/>
  <c r="I18" i="57"/>
  <c r="I26" i="57"/>
  <c r="I34" i="57"/>
  <c r="I42" i="57"/>
  <c r="I50" i="57"/>
  <c r="I58" i="57"/>
  <c r="I66" i="57"/>
  <c r="I74" i="57"/>
  <c r="I82" i="57"/>
  <c r="I90" i="57"/>
  <c r="I98" i="57"/>
  <c r="I7" i="51"/>
  <c r="I15" i="51"/>
  <c r="I23" i="51"/>
  <c r="I31" i="51"/>
  <c r="I39" i="51"/>
  <c r="I47" i="51"/>
  <c r="I55" i="51"/>
  <c r="I63" i="51"/>
  <c r="I71" i="51"/>
  <c r="I79" i="51"/>
  <c r="I87" i="51"/>
  <c r="I95" i="51"/>
  <c r="H7" i="31"/>
  <c r="H18" i="31"/>
  <c r="H27" i="31"/>
  <c r="H36" i="31"/>
  <c r="H2" i="19"/>
  <c r="H11" i="19"/>
  <c r="H20" i="19"/>
  <c r="H30" i="19"/>
  <c r="H39" i="19"/>
  <c r="H7" i="36"/>
  <c r="H17" i="36"/>
  <c r="H26" i="36"/>
  <c r="H35" i="36"/>
  <c r="H2" i="41"/>
  <c r="H9" i="41"/>
  <c r="H17" i="41"/>
  <c r="H25" i="41"/>
  <c r="H33" i="41"/>
  <c r="H7" i="22"/>
  <c r="H17" i="22"/>
  <c r="H26" i="22"/>
  <c r="H35" i="22"/>
  <c r="I2" i="60"/>
  <c r="I10" i="60"/>
  <c r="I18" i="60"/>
  <c r="I26" i="60"/>
  <c r="I34" i="60"/>
  <c r="I42" i="60"/>
  <c r="I50" i="60"/>
  <c r="I58" i="60"/>
  <c r="I66" i="60"/>
  <c r="I74" i="60"/>
  <c r="I82" i="60"/>
  <c r="I90" i="60"/>
  <c r="I78" i="13"/>
  <c r="I86" i="13"/>
  <c r="I94" i="13"/>
  <c r="H4" i="10"/>
  <c r="H12" i="10"/>
  <c r="H21" i="10"/>
  <c r="H30" i="10"/>
  <c r="H39" i="10"/>
  <c r="H11" i="11"/>
  <c r="H20" i="11"/>
  <c r="H29" i="11"/>
  <c r="H39" i="11"/>
  <c r="H6" i="9"/>
  <c r="H6" i="30"/>
  <c r="H16" i="30"/>
  <c r="H25" i="30"/>
  <c r="H34" i="30"/>
  <c r="H3" i="3"/>
  <c r="H12" i="3"/>
  <c r="H21" i="3"/>
  <c r="H31" i="3"/>
  <c r="H40" i="3"/>
  <c r="H49" i="3"/>
  <c r="H9" i="38"/>
  <c r="H18" i="38"/>
  <c r="H27" i="38"/>
  <c r="H37" i="38"/>
  <c r="H7" i="45"/>
  <c r="H13" i="45"/>
  <c r="H21" i="45"/>
  <c r="H29" i="45"/>
  <c r="H37" i="45"/>
  <c r="H9" i="26"/>
  <c r="H18" i="26"/>
  <c r="H27" i="26"/>
  <c r="H37" i="26"/>
  <c r="H46" i="26"/>
  <c r="I7" i="58"/>
  <c r="I15" i="58"/>
  <c r="I23" i="58"/>
  <c r="I31" i="58"/>
  <c r="I39" i="58"/>
  <c r="I47" i="58"/>
  <c r="I55" i="58"/>
  <c r="I63" i="58"/>
  <c r="I71" i="58"/>
  <c r="I79" i="58"/>
  <c r="I87" i="58"/>
  <c r="I95" i="58"/>
  <c r="I2" i="15"/>
  <c r="I10" i="15"/>
  <c r="I18" i="15"/>
  <c r="I26" i="15"/>
  <c r="I34" i="15"/>
  <c r="I42" i="15"/>
  <c r="I50" i="15"/>
  <c r="I58" i="15"/>
  <c r="I66" i="15"/>
  <c r="I74" i="15"/>
  <c r="I82" i="15"/>
  <c r="I90" i="15"/>
  <c r="I98" i="15"/>
  <c r="I7" i="57"/>
  <c r="I15" i="57"/>
  <c r="I23" i="57"/>
  <c r="I31" i="57"/>
  <c r="I39" i="57"/>
  <c r="I47" i="57"/>
  <c r="I55" i="57"/>
  <c r="I63" i="57"/>
  <c r="I71" i="57"/>
  <c r="I79" i="57"/>
  <c r="I87" i="57"/>
  <c r="I95" i="57"/>
  <c r="I2" i="51"/>
  <c r="I10" i="51"/>
  <c r="I18" i="51"/>
  <c r="I26" i="51"/>
  <c r="I34" i="51"/>
  <c r="I42" i="51"/>
  <c r="I50" i="51"/>
  <c r="I58" i="51"/>
  <c r="I66" i="51"/>
  <c r="I74" i="51"/>
  <c r="I82" i="51"/>
  <c r="I90" i="51"/>
  <c r="I98" i="51"/>
  <c r="H10" i="31"/>
  <c r="H19" i="31"/>
  <c r="H28" i="31"/>
  <c r="H38" i="31"/>
  <c r="H5" i="19"/>
  <c r="H14" i="19"/>
  <c r="H24" i="19"/>
  <c r="H33" i="19"/>
  <c r="H42" i="19"/>
  <c r="H9" i="36"/>
  <c r="H18" i="36"/>
  <c r="H27" i="36"/>
  <c r="H37" i="36"/>
  <c r="H12" i="41"/>
  <c r="H20" i="41"/>
  <c r="H28" i="41"/>
  <c r="H36" i="41"/>
  <c r="H9" i="22"/>
  <c r="H18" i="22"/>
  <c r="H27" i="22"/>
  <c r="H37" i="22"/>
  <c r="I5" i="60"/>
  <c r="I13" i="60"/>
  <c r="I21" i="60"/>
  <c r="I29" i="60"/>
  <c r="I37" i="60"/>
  <c r="I45" i="60"/>
  <c r="I53" i="60"/>
  <c r="I61" i="60"/>
  <c r="I69" i="60"/>
  <c r="I77" i="60"/>
  <c r="I85" i="60"/>
  <c r="I93" i="60"/>
  <c r="I101" i="60"/>
  <c r="I8" i="16"/>
  <c r="I16" i="16"/>
  <c r="I24" i="16"/>
  <c r="I32" i="16"/>
  <c r="I40" i="16"/>
  <c r="I48" i="16"/>
  <c r="I56" i="16"/>
  <c r="I64" i="16"/>
  <c r="I72" i="16"/>
  <c r="I80" i="16"/>
  <c r="I88" i="16"/>
  <c r="I96" i="16"/>
  <c r="I5" i="56"/>
  <c r="I13" i="56"/>
  <c r="I21" i="56"/>
  <c r="I29" i="56"/>
  <c r="I37" i="56"/>
  <c r="I45" i="56"/>
  <c r="I53" i="56"/>
  <c r="I61" i="56"/>
  <c r="I69" i="56"/>
  <c r="I77" i="56"/>
  <c r="I85" i="56"/>
  <c r="I93" i="56"/>
  <c r="I101" i="56"/>
  <c r="I8" i="52"/>
  <c r="I16" i="52"/>
  <c r="I24" i="52"/>
  <c r="I32" i="52"/>
  <c r="I40" i="52"/>
  <c r="I48" i="52"/>
  <c r="I56" i="52"/>
  <c r="I64" i="52"/>
  <c r="I72" i="52"/>
  <c r="I80" i="52"/>
  <c r="I88" i="52"/>
  <c r="I96" i="52"/>
  <c r="G101" i="52"/>
  <c r="J101" i="52" s="1"/>
  <c r="H9" i="27"/>
  <c r="H18" i="27"/>
  <c r="H27" i="27"/>
  <c r="H37" i="27"/>
  <c r="H5" i="7"/>
  <c r="H14" i="7"/>
  <c r="H24" i="7"/>
  <c r="H33" i="7"/>
  <c r="H42" i="7"/>
  <c r="H9" i="6"/>
  <c r="H18" i="6"/>
  <c r="H27" i="6"/>
  <c r="H37" i="6"/>
  <c r="H5" i="8"/>
  <c r="H13" i="8"/>
  <c r="H21" i="8"/>
  <c r="H29" i="8"/>
  <c r="H37" i="8"/>
  <c r="H9" i="23"/>
  <c r="H27" i="23"/>
  <c r="H37" i="23"/>
  <c r="H46" i="23"/>
  <c r="H55" i="23"/>
  <c r="I3" i="46"/>
  <c r="I11" i="46"/>
  <c r="I19" i="46"/>
  <c r="I27" i="46"/>
  <c r="I35" i="46"/>
  <c r="I43" i="46"/>
  <c r="I51" i="46"/>
  <c r="I59" i="46"/>
  <c r="I67" i="46"/>
  <c r="I75" i="46"/>
  <c r="I83" i="46"/>
  <c r="I91" i="46"/>
  <c r="I3" i="64"/>
  <c r="I11" i="64"/>
  <c r="I19" i="64"/>
  <c r="I27" i="64"/>
  <c r="I35" i="64"/>
  <c r="I43" i="64"/>
  <c r="I51" i="64"/>
  <c r="I59" i="64"/>
  <c r="I67" i="64"/>
  <c r="I75" i="64"/>
  <c r="I83" i="64"/>
  <c r="I91" i="64"/>
  <c r="I3" i="55"/>
  <c r="I11" i="55"/>
  <c r="I19" i="55"/>
  <c r="I27" i="55"/>
  <c r="I35" i="55"/>
  <c r="I43" i="55"/>
  <c r="I51" i="55"/>
  <c r="I59" i="55"/>
  <c r="I67" i="55"/>
  <c r="I75" i="55"/>
  <c r="I83" i="55"/>
  <c r="I91" i="55"/>
  <c r="I99" i="55"/>
  <c r="I6" i="50"/>
  <c r="I14" i="50"/>
  <c r="I22" i="50"/>
  <c r="I30" i="50"/>
  <c r="I38" i="50"/>
  <c r="I46" i="50"/>
  <c r="I54" i="50"/>
  <c r="I62" i="50"/>
  <c r="I70" i="50"/>
  <c r="I78" i="50"/>
  <c r="I86" i="50"/>
  <c r="I94" i="50"/>
  <c r="H4" i="62"/>
  <c r="H22" i="62"/>
  <c r="H31" i="62"/>
  <c r="H41" i="62"/>
  <c r="H50" i="62"/>
  <c r="H8" i="63"/>
  <c r="H20" i="63"/>
  <c r="H29" i="63"/>
  <c r="H38" i="63"/>
  <c r="I94" i="60"/>
  <c r="I3" i="16"/>
  <c r="I11" i="16"/>
  <c r="I19" i="16"/>
  <c r="I27" i="16"/>
  <c r="I35" i="16"/>
  <c r="I43" i="16"/>
  <c r="I51" i="16"/>
  <c r="I59" i="16"/>
  <c r="I67" i="16"/>
  <c r="I75" i="16"/>
  <c r="I83" i="16"/>
  <c r="I91" i="16"/>
  <c r="I99" i="16"/>
  <c r="I6" i="56"/>
  <c r="I14" i="56"/>
  <c r="I22" i="56"/>
  <c r="I30" i="56"/>
  <c r="I38" i="56"/>
  <c r="I46" i="56"/>
  <c r="I54" i="56"/>
  <c r="I62" i="56"/>
  <c r="I70" i="56"/>
  <c r="I78" i="56"/>
  <c r="I86" i="56"/>
  <c r="I94" i="56"/>
  <c r="I3" i="52"/>
  <c r="I11" i="52"/>
  <c r="I19" i="52"/>
  <c r="I27" i="52"/>
  <c r="I35" i="52"/>
  <c r="I43" i="52"/>
  <c r="I51" i="52"/>
  <c r="I59" i="52"/>
  <c r="I67" i="52"/>
  <c r="I75" i="52"/>
  <c r="I83" i="52"/>
  <c r="I91" i="52"/>
  <c r="I99" i="52"/>
  <c r="H5" i="27"/>
  <c r="H14" i="27"/>
  <c r="H24" i="27"/>
  <c r="H33" i="27"/>
  <c r="H42" i="27"/>
  <c r="H9" i="7"/>
  <c r="H18" i="7"/>
  <c r="H27" i="7"/>
  <c r="H37" i="7"/>
  <c r="H5" i="6"/>
  <c r="H14" i="6"/>
  <c r="H24" i="6"/>
  <c r="H33" i="6"/>
  <c r="H42" i="6"/>
  <c r="H8" i="8"/>
  <c r="H16" i="8"/>
  <c r="H24" i="8"/>
  <c r="H32" i="8"/>
  <c r="H5" i="23"/>
  <c r="H14" i="23"/>
  <c r="H24" i="23"/>
  <c r="H33" i="23"/>
  <c r="H42" i="23"/>
  <c r="H52" i="23"/>
  <c r="H61" i="23"/>
  <c r="I6" i="46"/>
  <c r="I14" i="46"/>
  <c r="I22" i="46"/>
  <c r="I30" i="46"/>
  <c r="I38" i="46"/>
  <c r="I46" i="46"/>
  <c r="I54" i="46"/>
  <c r="I62" i="46"/>
  <c r="I70" i="46"/>
  <c r="I78" i="46"/>
  <c r="I86" i="46"/>
  <c r="I94" i="46"/>
  <c r="I4" i="64"/>
  <c r="I12" i="64"/>
  <c r="I20" i="64"/>
  <c r="I28" i="64"/>
  <c r="I36" i="64"/>
  <c r="I44" i="64"/>
  <c r="I52" i="64"/>
  <c r="I60" i="64"/>
  <c r="I68" i="64"/>
  <c r="I76" i="64"/>
  <c r="I84" i="64"/>
  <c r="I92" i="64"/>
  <c r="I2" i="55"/>
  <c r="I10" i="55"/>
  <c r="I26" i="55"/>
  <c r="I34" i="55"/>
  <c r="I42" i="55"/>
  <c r="I50" i="55"/>
  <c r="I58" i="55"/>
  <c r="I66" i="55"/>
  <c r="I74" i="55"/>
  <c r="I82" i="55"/>
  <c r="I90" i="55"/>
  <c r="I98" i="55"/>
  <c r="I7" i="50"/>
  <c r="I15" i="50"/>
  <c r="I23" i="50"/>
  <c r="I31" i="50"/>
  <c r="I39" i="50"/>
  <c r="I47" i="50"/>
  <c r="I55" i="50"/>
  <c r="I63" i="50"/>
  <c r="I71" i="50"/>
  <c r="I79" i="50"/>
  <c r="I87" i="50"/>
  <c r="I95" i="50"/>
  <c r="H12" i="62"/>
  <c r="H21" i="62"/>
  <c r="H30" i="62"/>
  <c r="H40" i="62"/>
  <c r="H49" i="62"/>
  <c r="H9" i="63"/>
  <c r="H21" i="63"/>
  <c r="H30" i="63"/>
  <c r="H39" i="63"/>
  <c r="F3" i="2"/>
  <c r="G3" i="2" s="1"/>
  <c r="F11" i="2"/>
  <c r="G11" i="2" s="1"/>
  <c r="F19" i="2"/>
  <c r="G19" i="2" s="1"/>
  <c r="F27" i="2"/>
  <c r="G27" i="2" s="1"/>
  <c r="F35" i="2"/>
  <c r="G35" i="2" s="1"/>
  <c r="F43" i="2"/>
  <c r="G43" i="2" s="1"/>
  <c r="F51" i="2"/>
  <c r="G51" i="2" s="1"/>
  <c r="F59" i="2"/>
  <c r="G59" i="2" s="1"/>
  <c r="F67" i="2"/>
  <c r="G67" i="2" s="1"/>
  <c r="F75" i="2"/>
  <c r="G75" i="2" s="1"/>
  <c r="F83" i="2"/>
  <c r="G83" i="2" s="1"/>
  <c r="F91" i="2"/>
  <c r="G91" i="2" s="1"/>
  <c r="G28" i="18"/>
  <c r="G24" i="18"/>
  <c r="G19" i="18"/>
  <c r="G14" i="18"/>
  <c r="G10" i="18"/>
  <c r="G5" i="18"/>
  <c r="G3" i="27"/>
  <c r="E10" i="27"/>
  <c r="F16" i="27"/>
  <c r="G21" i="27"/>
  <c r="E28" i="27"/>
  <c r="F6" i="5"/>
  <c r="G12" i="5"/>
  <c r="E19" i="5"/>
  <c r="F25" i="5"/>
  <c r="G5" i="9"/>
  <c r="F13" i="9"/>
  <c r="E23" i="9"/>
  <c r="F6" i="34"/>
  <c r="F13" i="34"/>
  <c r="G19" i="34"/>
  <c r="E4" i="32"/>
  <c r="E9" i="32"/>
  <c r="F14" i="32"/>
  <c r="G20" i="32"/>
  <c r="E27" i="32"/>
  <c r="F5" i="33"/>
  <c r="G11" i="33"/>
  <c r="E18" i="33"/>
  <c r="F24" i="33"/>
  <c r="G2" i="20"/>
  <c r="E9" i="20"/>
  <c r="F14" i="20"/>
  <c r="G20" i="20"/>
  <c r="E27" i="20"/>
  <c r="F5" i="35"/>
  <c r="G11" i="35"/>
  <c r="E18" i="35"/>
  <c r="F24" i="35"/>
  <c r="G2" i="37"/>
  <c r="E9" i="37"/>
  <c r="F14" i="37"/>
  <c r="G20" i="37"/>
  <c r="E27" i="37"/>
  <c r="F5" i="39"/>
  <c r="G11" i="39"/>
  <c r="E18" i="39"/>
  <c r="F24" i="39"/>
  <c r="G8" i="42"/>
  <c r="G12" i="42"/>
  <c r="G16" i="42"/>
  <c r="G20" i="42"/>
  <c r="G2" i="43"/>
  <c r="G6" i="43"/>
  <c r="G11" i="43"/>
  <c r="G15" i="43"/>
  <c r="G19" i="43"/>
  <c r="G23" i="43"/>
  <c r="G2" i="44"/>
  <c r="G6" i="44"/>
  <c r="G9" i="44"/>
  <c r="G13" i="44"/>
  <c r="G17" i="44"/>
  <c r="G21" i="44"/>
  <c r="G2" i="24"/>
  <c r="E9" i="24"/>
  <c r="F14" i="24"/>
  <c r="G20" i="24"/>
  <c r="E27" i="24"/>
  <c r="G5" i="25"/>
  <c r="E12" i="25"/>
  <c r="F18" i="25"/>
  <c r="G24" i="25"/>
  <c r="E3" i="4"/>
  <c r="F9" i="4"/>
  <c r="G14" i="4"/>
  <c r="E21" i="4"/>
  <c r="F27" i="4"/>
  <c r="G5" i="30"/>
  <c r="E12" i="30"/>
  <c r="F18" i="30"/>
  <c r="G24" i="30"/>
  <c r="E3" i="31"/>
  <c r="F10" i="31"/>
  <c r="G15" i="31"/>
  <c r="E22" i="31"/>
  <c r="F28" i="31"/>
  <c r="G5" i="7"/>
  <c r="E12" i="7"/>
  <c r="F18" i="7"/>
  <c r="G24" i="7"/>
  <c r="E3" i="3"/>
  <c r="F9" i="3"/>
  <c r="G14" i="3"/>
  <c r="E21" i="3"/>
  <c r="F27" i="3"/>
  <c r="G5" i="19"/>
  <c r="E12" i="19"/>
  <c r="F18" i="19"/>
  <c r="G24" i="19"/>
  <c r="E3" i="38"/>
  <c r="F9" i="38"/>
  <c r="G14" i="38"/>
  <c r="E21" i="38"/>
  <c r="F27" i="38"/>
  <c r="G5" i="36"/>
  <c r="E12" i="36"/>
  <c r="F18" i="36"/>
  <c r="G24" i="36"/>
  <c r="E3" i="6"/>
  <c r="F9" i="6"/>
  <c r="G14" i="6"/>
  <c r="E21" i="6"/>
  <c r="F27" i="6"/>
  <c r="F9" i="45"/>
  <c r="F15" i="45"/>
  <c r="F23" i="45"/>
  <c r="F6" i="41"/>
  <c r="F14" i="41"/>
  <c r="F22" i="41"/>
  <c r="F7" i="8"/>
  <c r="F15" i="8"/>
  <c r="F23" i="8"/>
  <c r="G5" i="26"/>
  <c r="E12" i="26"/>
  <c r="F18" i="26"/>
  <c r="G24" i="26"/>
  <c r="E3" i="22"/>
  <c r="F9" i="22"/>
  <c r="G14" i="22"/>
  <c r="E21" i="22"/>
  <c r="F27" i="22"/>
  <c r="F8" i="10"/>
  <c r="E15" i="10"/>
  <c r="F21" i="10"/>
  <c r="G26" i="10"/>
  <c r="F11" i="11"/>
  <c r="F20" i="11"/>
  <c r="G27" i="11"/>
  <c r="D6" i="2"/>
  <c r="D14" i="2"/>
  <c r="D22" i="2"/>
  <c r="E96" i="2"/>
  <c r="E92" i="2"/>
  <c r="E88" i="2"/>
  <c r="E84" i="2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G4" i="12"/>
  <c r="G12" i="12"/>
  <c r="G20" i="12"/>
  <c r="G28" i="12"/>
  <c r="G36" i="12"/>
  <c r="G44" i="12"/>
  <c r="G52" i="12"/>
  <c r="G60" i="12"/>
  <c r="G68" i="12"/>
  <c r="G76" i="12"/>
  <c r="G84" i="12"/>
  <c r="G92" i="12"/>
  <c r="H3" i="13"/>
  <c r="F25" i="18"/>
  <c r="F16" i="18"/>
  <c r="F6" i="18"/>
  <c r="G4" i="27"/>
  <c r="E11" i="27"/>
  <c r="F17" i="27"/>
  <c r="G23" i="27"/>
  <c r="E2" i="5"/>
  <c r="F7" i="5"/>
  <c r="G13" i="5"/>
  <c r="E20" i="5"/>
  <c r="F26" i="5"/>
  <c r="G6" i="9"/>
  <c r="F14" i="9"/>
  <c r="G19" i="9"/>
  <c r="G2" i="29"/>
  <c r="G10" i="29"/>
  <c r="G2" i="34"/>
  <c r="F4" i="2"/>
  <c r="G4" i="2" s="1"/>
  <c r="F12" i="2"/>
  <c r="G12" i="2" s="1"/>
  <c r="F20" i="2"/>
  <c r="G20" i="2" s="1"/>
  <c r="F28" i="2"/>
  <c r="G28" i="2" s="1"/>
  <c r="F36" i="2"/>
  <c r="G36" i="2" s="1"/>
  <c r="F44" i="2"/>
  <c r="G44" i="2" s="1"/>
  <c r="F52" i="2"/>
  <c r="G52" i="2" s="1"/>
  <c r="F60" i="2"/>
  <c r="G60" i="2" s="1"/>
  <c r="F68" i="2"/>
  <c r="G68" i="2" s="1"/>
  <c r="F76" i="2"/>
  <c r="G76" i="2" s="1"/>
  <c r="F84" i="2"/>
  <c r="G84" i="2" s="1"/>
  <c r="F92" i="2"/>
  <c r="G92" i="2" s="1"/>
  <c r="F2" i="18"/>
  <c r="E25" i="18"/>
  <c r="E20" i="18"/>
  <c r="E16" i="18"/>
  <c r="E11" i="18"/>
  <c r="E6" i="18"/>
  <c r="F9" i="27"/>
  <c r="G14" i="27"/>
  <c r="E21" i="27"/>
  <c r="F27" i="27"/>
  <c r="G5" i="5"/>
  <c r="E12" i="5"/>
  <c r="F18" i="5"/>
  <c r="G24" i="5"/>
  <c r="E5" i="9"/>
  <c r="F22" i="9"/>
  <c r="G5" i="34"/>
  <c r="G12" i="34"/>
  <c r="F25" i="34"/>
  <c r="G3" i="32"/>
  <c r="G7" i="32"/>
  <c r="G13" i="32"/>
  <c r="E20" i="32"/>
  <c r="F26" i="32"/>
  <c r="G4" i="33"/>
  <c r="E11" i="33"/>
  <c r="F17" i="33"/>
  <c r="G23" i="33"/>
  <c r="E2" i="20"/>
  <c r="F7" i="20"/>
  <c r="G13" i="20"/>
  <c r="E20" i="20"/>
  <c r="F26" i="20"/>
  <c r="G4" i="35"/>
  <c r="E11" i="35"/>
  <c r="F17" i="35"/>
  <c r="G23" i="35"/>
  <c r="E2" i="37"/>
  <c r="F7" i="37"/>
  <c r="G13" i="37"/>
  <c r="E20" i="37"/>
  <c r="F26" i="37"/>
  <c r="G4" i="39"/>
  <c r="E11" i="39"/>
  <c r="F17" i="39"/>
  <c r="G23" i="39"/>
  <c r="E8" i="42"/>
  <c r="E12" i="42"/>
  <c r="E16" i="42"/>
  <c r="E20" i="42"/>
  <c r="E2" i="43"/>
  <c r="E6" i="43"/>
  <c r="E11" i="43"/>
  <c r="E15" i="43"/>
  <c r="E19" i="43"/>
  <c r="E23" i="43"/>
  <c r="E2" i="44"/>
  <c r="E6" i="44"/>
  <c r="E9" i="44"/>
  <c r="E13" i="44"/>
  <c r="E17" i="44"/>
  <c r="E21" i="44"/>
  <c r="E2" i="24"/>
  <c r="F7" i="24"/>
  <c r="G13" i="24"/>
  <c r="E20" i="24"/>
  <c r="F26" i="24"/>
  <c r="E5" i="25"/>
  <c r="F11" i="25"/>
  <c r="G17" i="25"/>
  <c r="E24" i="25"/>
  <c r="F2" i="4"/>
  <c r="G7" i="4"/>
  <c r="E14" i="4"/>
  <c r="F20" i="4"/>
  <c r="G26" i="4"/>
  <c r="E5" i="30"/>
  <c r="F11" i="30"/>
  <c r="G17" i="30"/>
  <c r="E24" i="30"/>
  <c r="F2" i="31"/>
  <c r="G7" i="31"/>
  <c r="E15" i="31"/>
  <c r="F21" i="31"/>
  <c r="G27" i="31"/>
  <c r="E5" i="7"/>
  <c r="F11" i="7"/>
  <c r="G17" i="7"/>
  <c r="E24" i="7"/>
  <c r="F2" i="3"/>
  <c r="G7" i="3"/>
  <c r="E14" i="3"/>
  <c r="F20" i="3"/>
  <c r="G26" i="3"/>
  <c r="E5" i="19"/>
  <c r="F11" i="19"/>
  <c r="G17" i="19"/>
  <c r="E24" i="19"/>
  <c r="F2" i="38"/>
  <c r="G7" i="38"/>
  <c r="E14" i="38"/>
  <c r="F20" i="38"/>
  <c r="G26" i="38"/>
  <c r="E5" i="36"/>
  <c r="F11" i="36"/>
  <c r="G17" i="36"/>
  <c r="E24" i="36"/>
  <c r="F2" i="6"/>
  <c r="G7" i="6"/>
  <c r="E14" i="6"/>
  <c r="F20" i="6"/>
  <c r="G26" i="6"/>
  <c r="F8" i="45"/>
  <c r="F14" i="45"/>
  <c r="F22" i="45"/>
  <c r="F5" i="41"/>
  <c r="F13" i="41"/>
  <c r="F21" i="41"/>
  <c r="F6" i="8"/>
  <c r="F14" i="8"/>
  <c r="F22" i="8"/>
  <c r="E5" i="26"/>
  <c r="F11" i="26"/>
  <c r="G17" i="26"/>
  <c r="E24" i="26"/>
  <c r="F2" i="22"/>
  <c r="G7" i="22"/>
  <c r="E14" i="22"/>
  <c r="F20" i="22"/>
  <c r="G26" i="22"/>
  <c r="F7" i="10"/>
  <c r="F14" i="10"/>
  <c r="G19" i="10"/>
  <c r="E26" i="10"/>
  <c r="F10" i="11"/>
  <c r="F19" i="11"/>
  <c r="E27" i="11"/>
  <c r="D5" i="2"/>
  <c r="D13" i="2"/>
  <c r="D2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G3" i="12"/>
  <c r="G11" i="12"/>
  <c r="G19" i="12"/>
  <c r="G27" i="12"/>
  <c r="G35" i="12"/>
  <c r="G43" i="12"/>
  <c r="G51" i="12"/>
  <c r="G59" i="12"/>
  <c r="G67" i="12"/>
  <c r="G75" i="12"/>
  <c r="G83" i="12"/>
  <c r="G91" i="12"/>
  <c r="H2" i="13"/>
  <c r="F26" i="18"/>
  <c r="F17" i="18"/>
  <c r="F7" i="18"/>
  <c r="F10" i="27"/>
  <c r="G16" i="27"/>
  <c r="E23" i="27"/>
  <c r="F28" i="27"/>
  <c r="G6" i="5"/>
  <c r="E13" i="5"/>
  <c r="F19" i="5"/>
  <c r="G25" i="5"/>
  <c r="E6" i="9"/>
  <c r="G13" i="9"/>
  <c r="E19" i="9"/>
  <c r="F23" i="9"/>
  <c r="G9" i="29"/>
  <c r="F7" i="34"/>
  <c r="F21" i="34"/>
  <c r="G27" i="34"/>
  <c r="F7" i="32"/>
  <c r="E14" i="32"/>
  <c r="F20" i="32"/>
  <c r="G26" i="32"/>
  <c r="E5" i="33"/>
  <c r="F11" i="33"/>
  <c r="G17" i="33"/>
  <c r="E24" i="33"/>
  <c r="F2" i="20"/>
  <c r="G7" i="20"/>
  <c r="E14" i="20"/>
  <c r="F20" i="20"/>
  <c r="G26" i="20"/>
  <c r="E5" i="35"/>
  <c r="F11" i="35"/>
  <c r="G17" i="35"/>
  <c r="E24" i="35"/>
  <c r="F2" i="37"/>
  <c r="G7" i="37"/>
  <c r="E14" i="37"/>
  <c r="F20" i="37"/>
  <c r="G26" i="37"/>
  <c r="E5" i="39"/>
  <c r="F11" i="39"/>
  <c r="G17" i="39"/>
  <c r="E24" i="39"/>
  <c r="F8" i="42"/>
  <c r="F16" i="42"/>
  <c r="F2" i="43"/>
  <c r="F11" i="43"/>
  <c r="F19" i="43"/>
  <c r="F2" i="44"/>
  <c r="F9" i="44"/>
  <c r="F17" i="44"/>
  <c r="F2" i="24"/>
  <c r="G7" i="24"/>
  <c r="E14" i="24"/>
  <c r="F20" i="24"/>
  <c r="G26" i="24"/>
  <c r="F5" i="25"/>
  <c r="G11" i="25"/>
  <c r="E18" i="25"/>
  <c r="F24" i="25"/>
  <c r="G2" i="4"/>
  <c r="E9" i="4"/>
  <c r="F14" i="4"/>
  <c r="G20" i="4"/>
  <c r="E27" i="4"/>
  <c r="F5" i="30"/>
  <c r="G11" i="30"/>
  <c r="E18" i="30"/>
  <c r="F24" i="30"/>
  <c r="G2" i="31"/>
  <c r="E10" i="31"/>
  <c r="F15" i="31"/>
  <c r="G21" i="31"/>
  <c r="E28" i="31"/>
  <c r="F5" i="7"/>
  <c r="G11" i="7"/>
  <c r="E18" i="7"/>
  <c r="F24" i="7"/>
  <c r="G2" i="3"/>
  <c r="E9" i="3"/>
  <c r="F14" i="3"/>
  <c r="G20" i="3"/>
  <c r="E27" i="3"/>
  <c r="F5" i="19"/>
  <c r="G11" i="19"/>
  <c r="E18" i="19"/>
  <c r="F24" i="19"/>
  <c r="G2" i="38"/>
  <c r="E9" i="38"/>
  <c r="F14" i="38"/>
  <c r="G20" i="38"/>
  <c r="E27" i="38"/>
  <c r="F5" i="36"/>
  <c r="G11" i="36"/>
  <c r="E18" i="36"/>
  <c r="F24" i="36"/>
  <c r="G2" i="6"/>
  <c r="E9" i="6"/>
  <c r="F14" i="6"/>
  <c r="G20" i="6"/>
  <c r="E27" i="6"/>
  <c r="G6" i="45"/>
  <c r="G2" i="45"/>
  <c r="G12" i="45"/>
  <c r="G16" i="45"/>
  <c r="G20" i="45"/>
  <c r="G24" i="45"/>
  <c r="G4" i="41"/>
  <c r="G7" i="41"/>
  <c r="G11" i="41"/>
  <c r="G15" i="41"/>
  <c r="G19" i="41"/>
  <c r="G23" i="41"/>
  <c r="G4" i="8"/>
  <c r="G8" i="8"/>
  <c r="G12" i="8"/>
  <c r="G16" i="8"/>
  <c r="G20" i="8"/>
  <c r="G24" i="8"/>
  <c r="F5" i="26"/>
  <c r="G11" i="26"/>
  <c r="E18" i="26"/>
  <c r="F24" i="26"/>
  <c r="G2" i="22"/>
  <c r="E9" i="22"/>
  <c r="F14" i="22"/>
  <c r="G20" i="22"/>
  <c r="E27" i="22"/>
  <c r="G5" i="10"/>
  <c r="G10" i="10"/>
  <c r="F17" i="10"/>
  <c r="G23" i="10"/>
  <c r="G5" i="11"/>
  <c r="G8" i="11"/>
  <c r="G13" i="11"/>
  <c r="G18" i="11"/>
  <c r="G22" i="11"/>
  <c r="G28" i="11"/>
  <c r="C5" i="2"/>
  <c r="C9" i="2"/>
  <c r="C13" i="2"/>
  <c r="C17" i="2"/>
  <c r="C21" i="2"/>
  <c r="C25" i="2"/>
  <c r="D92" i="2"/>
  <c r="D84" i="2"/>
  <c r="D76" i="2"/>
  <c r="D68" i="2"/>
  <c r="D60" i="2"/>
  <c r="D52" i="2"/>
  <c r="D44" i="2"/>
  <c r="D36" i="2"/>
  <c r="D28" i="2"/>
  <c r="H4" i="12"/>
  <c r="H8" i="12"/>
  <c r="H12" i="12"/>
  <c r="H16" i="12"/>
  <c r="H20" i="12"/>
  <c r="H24" i="12"/>
  <c r="H28" i="12"/>
  <c r="H32" i="12"/>
  <c r="H36" i="12"/>
  <c r="H40" i="12"/>
  <c r="H44" i="12"/>
  <c r="H48" i="12"/>
  <c r="H52" i="12"/>
  <c r="H56" i="12"/>
  <c r="H60" i="12"/>
  <c r="H64" i="12"/>
  <c r="H68" i="12"/>
  <c r="H72" i="12"/>
  <c r="H76" i="12"/>
  <c r="H80" i="12"/>
  <c r="H84" i="12"/>
  <c r="H88" i="12"/>
  <c r="H92" i="12"/>
  <c r="H96" i="12"/>
  <c r="H6" i="13"/>
  <c r="H10" i="13"/>
  <c r="H14" i="13"/>
  <c r="H18" i="13"/>
  <c r="H22" i="13"/>
  <c r="H26" i="13"/>
  <c r="H30" i="13"/>
  <c r="H34" i="13"/>
  <c r="H38" i="13"/>
  <c r="H42" i="13"/>
  <c r="H46" i="13"/>
  <c r="H50" i="13"/>
  <c r="H54" i="13"/>
  <c r="H58" i="13"/>
  <c r="H62" i="13"/>
  <c r="H66" i="13"/>
  <c r="H70" i="13"/>
  <c r="H74" i="13"/>
  <c r="H78" i="13"/>
  <c r="H82" i="13"/>
  <c r="H86" i="13"/>
  <c r="H90" i="13"/>
  <c r="H94" i="13"/>
  <c r="H98" i="13"/>
  <c r="H5" i="14"/>
  <c r="H9" i="14"/>
  <c r="H13" i="14"/>
  <c r="H17" i="14"/>
  <c r="H21" i="14"/>
  <c r="H25" i="14"/>
  <c r="H29" i="14"/>
  <c r="H33" i="14"/>
  <c r="H37" i="14"/>
  <c r="H41" i="14"/>
  <c r="H45" i="14"/>
  <c r="H49" i="14"/>
  <c r="H53" i="14"/>
  <c r="H57" i="14"/>
  <c r="H61" i="14"/>
  <c r="H65" i="14"/>
  <c r="H69" i="14"/>
  <c r="H73" i="14"/>
  <c r="H77" i="14"/>
  <c r="H81" i="14"/>
  <c r="H85" i="14"/>
  <c r="H89" i="14"/>
  <c r="H93" i="14"/>
  <c r="H97" i="14"/>
  <c r="H4" i="15"/>
  <c r="H8" i="15"/>
  <c r="H12" i="15"/>
  <c r="H16" i="15"/>
  <c r="H20" i="15"/>
  <c r="H24" i="15"/>
  <c r="H28" i="15"/>
  <c r="H32" i="15"/>
  <c r="H36" i="15"/>
  <c r="H40" i="15"/>
  <c r="H44" i="15"/>
  <c r="H48" i="15"/>
  <c r="H52" i="15"/>
  <c r="H56" i="15"/>
  <c r="H60" i="15"/>
  <c r="H64" i="15"/>
  <c r="H68" i="15"/>
  <c r="H72" i="15"/>
  <c r="H76" i="15"/>
  <c r="H80" i="15"/>
  <c r="H84" i="15"/>
  <c r="H88" i="15"/>
  <c r="H92" i="15"/>
  <c r="H96" i="15"/>
  <c r="H3" i="16"/>
  <c r="H7" i="16"/>
  <c r="H11" i="16"/>
  <c r="H15" i="16"/>
  <c r="H19" i="16"/>
  <c r="H23" i="16"/>
  <c r="H27" i="16"/>
  <c r="H31" i="16"/>
  <c r="H35" i="16"/>
  <c r="H39" i="16"/>
  <c r="H43" i="16"/>
  <c r="H47" i="16"/>
  <c r="H51" i="16"/>
  <c r="H55" i="16"/>
  <c r="H59" i="16"/>
  <c r="H63" i="16"/>
  <c r="H67" i="16"/>
  <c r="H71" i="16"/>
  <c r="H75" i="16"/>
  <c r="H79" i="16"/>
  <c r="H83" i="16"/>
  <c r="H87" i="16"/>
  <c r="H91" i="16"/>
  <c r="H95" i="16"/>
  <c r="H2" i="47"/>
  <c r="H6" i="47"/>
  <c r="H10" i="47"/>
  <c r="H14" i="47"/>
  <c r="H18" i="47"/>
  <c r="H22" i="47"/>
  <c r="H26" i="47"/>
  <c r="H30" i="47"/>
  <c r="H34" i="47"/>
  <c r="H38" i="47"/>
  <c r="H42" i="47"/>
  <c r="H46" i="47"/>
  <c r="H50" i="47"/>
  <c r="H54" i="47"/>
  <c r="H58" i="47"/>
  <c r="H62" i="47"/>
  <c r="H66" i="47"/>
  <c r="H70" i="47"/>
  <c r="H74" i="47"/>
  <c r="H78" i="47"/>
  <c r="H82" i="47"/>
  <c r="H86" i="47"/>
  <c r="H90" i="47"/>
  <c r="H94" i="47"/>
  <c r="H98" i="47"/>
  <c r="H5" i="48"/>
  <c r="H9" i="48"/>
  <c r="H13" i="48"/>
  <c r="H17" i="48"/>
  <c r="H21" i="48"/>
  <c r="H25" i="48"/>
  <c r="H29" i="48"/>
  <c r="H33" i="48"/>
  <c r="H37" i="48"/>
  <c r="H41" i="48"/>
  <c r="H45" i="48"/>
  <c r="H49" i="48"/>
  <c r="H53" i="48"/>
  <c r="H57" i="48"/>
  <c r="H61" i="48"/>
  <c r="H65" i="48"/>
  <c r="H69" i="48"/>
  <c r="H73" i="48"/>
  <c r="H77" i="48"/>
  <c r="H81" i="48"/>
  <c r="H85" i="48"/>
  <c r="H89" i="48"/>
  <c r="H93" i="48"/>
  <c r="H97" i="48"/>
  <c r="H3" i="50"/>
  <c r="H7" i="50"/>
  <c r="H11" i="50"/>
  <c r="H15" i="50"/>
  <c r="H19" i="50"/>
  <c r="H23" i="50"/>
  <c r="H27" i="50"/>
  <c r="H31" i="50"/>
  <c r="H35" i="50"/>
  <c r="H39" i="50"/>
  <c r="H43" i="50"/>
  <c r="H47" i="50"/>
  <c r="H51" i="50"/>
  <c r="H55" i="50"/>
  <c r="H59" i="50"/>
  <c r="H63" i="50"/>
  <c r="H67" i="50"/>
  <c r="H71" i="50"/>
  <c r="H75" i="50"/>
  <c r="H79" i="50"/>
  <c r="H83" i="50"/>
  <c r="H87" i="50"/>
  <c r="H91" i="50"/>
  <c r="H95" i="50"/>
  <c r="H2" i="51"/>
  <c r="H6" i="51"/>
  <c r="H10" i="51"/>
  <c r="H14" i="51"/>
  <c r="H18" i="51"/>
  <c r="H22" i="51"/>
  <c r="H26" i="51"/>
  <c r="H30" i="51"/>
  <c r="H34" i="51"/>
  <c r="H38" i="51"/>
  <c r="H42" i="51"/>
  <c r="H46" i="51"/>
  <c r="H50" i="51"/>
  <c r="H54" i="51"/>
  <c r="H58" i="51"/>
  <c r="H62" i="51"/>
  <c r="H66" i="51"/>
  <c r="H70" i="51"/>
  <c r="H74" i="51"/>
  <c r="H78" i="51"/>
  <c r="H82" i="51"/>
  <c r="H86" i="51"/>
  <c r="H90" i="51"/>
  <c r="H94" i="51"/>
  <c r="H98" i="51"/>
  <c r="H5" i="52"/>
  <c r="H9" i="52"/>
  <c r="H13" i="52"/>
  <c r="H17" i="52"/>
  <c r="H21" i="52"/>
  <c r="H25" i="52"/>
  <c r="H29" i="52"/>
  <c r="H33" i="52"/>
  <c r="H37" i="52"/>
  <c r="H41" i="52"/>
  <c r="H45" i="52"/>
  <c r="H49" i="52"/>
  <c r="H53" i="52"/>
  <c r="H57" i="52"/>
  <c r="H61" i="52"/>
  <c r="H65" i="52"/>
  <c r="H69" i="52"/>
  <c r="H73" i="52"/>
  <c r="H77" i="52"/>
  <c r="H81" i="52"/>
  <c r="H85" i="52"/>
  <c r="H89" i="52"/>
  <c r="H93" i="52"/>
  <c r="H97" i="52"/>
  <c r="G7" i="53"/>
  <c r="G15" i="53"/>
  <c r="G23" i="53"/>
  <c r="G31" i="53"/>
  <c r="G39" i="53"/>
  <c r="G47" i="53"/>
  <c r="G98" i="12"/>
  <c r="G9" i="13"/>
  <c r="G17" i="13"/>
  <c r="G25" i="13"/>
  <c r="G33" i="13"/>
  <c r="G41" i="13"/>
  <c r="G49" i="13"/>
  <c r="G57" i="13"/>
  <c r="G65" i="13"/>
  <c r="G73" i="13"/>
  <c r="G81" i="13"/>
  <c r="G89" i="13"/>
  <c r="G97" i="13"/>
  <c r="G8" i="14"/>
  <c r="G16" i="14"/>
  <c r="G24" i="14"/>
  <c r="G32" i="14"/>
  <c r="G40" i="14"/>
  <c r="G48" i="14"/>
  <c r="G56" i="14"/>
  <c r="G64" i="14"/>
  <c r="G72" i="14"/>
  <c r="G80" i="14"/>
  <c r="G88" i="14"/>
  <c r="G96" i="14"/>
  <c r="G7" i="15"/>
  <c r="G15" i="15"/>
  <c r="G23" i="15"/>
  <c r="G31" i="15"/>
  <c r="G39" i="15"/>
  <c r="G47" i="15"/>
  <c r="G55" i="15"/>
  <c r="G63" i="15"/>
  <c r="G71" i="15"/>
  <c r="G79" i="15"/>
  <c r="G87" i="15"/>
  <c r="G95" i="15"/>
  <c r="G6" i="16"/>
  <c r="G14" i="16"/>
  <c r="G22" i="16"/>
  <c r="G30" i="16"/>
  <c r="G38" i="16"/>
  <c r="G46" i="16"/>
  <c r="G54" i="16"/>
  <c r="G62" i="16"/>
  <c r="G70" i="16"/>
  <c r="G78" i="16"/>
  <c r="G86" i="16"/>
  <c r="G94" i="16"/>
  <c r="G5" i="47"/>
  <c r="G13" i="47"/>
  <c r="G21" i="47"/>
  <c r="G29" i="47"/>
  <c r="G37" i="47"/>
  <c r="G45" i="47"/>
  <c r="G53" i="47"/>
  <c r="G61" i="47"/>
  <c r="G69" i="47"/>
  <c r="G77" i="47"/>
  <c r="G85" i="47"/>
  <c r="G93" i="47"/>
  <c r="G4" i="48"/>
  <c r="G12" i="48"/>
  <c r="G20" i="48"/>
  <c r="G28" i="48"/>
  <c r="G36" i="48"/>
  <c r="G44" i="48"/>
  <c r="G52" i="48"/>
  <c r="G60" i="48"/>
  <c r="G68" i="48"/>
  <c r="G76" i="48"/>
  <c r="G84" i="48"/>
  <c r="G92" i="48"/>
  <c r="G2" i="50"/>
  <c r="G10" i="50"/>
  <c r="G18" i="50"/>
  <c r="G26" i="50"/>
  <c r="G34" i="50"/>
  <c r="G42" i="50"/>
  <c r="G50" i="50"/>
  <c r="G58" i="50"/>
  <c r="G66" i="50"/>
  <c r="G74" i="50"/>
  <c r="G82" i="50"/>
  <c r="G90" i="50"/>
  <c r="G6" i="34"/>
  <c r="F14" i="34"/>
  <c r="G20" i="34"/>
  <c r="F6" i="32"/>
  <c r="F13" i="32"/>
  <c r="G19" i="32"/>
  <c r="E26" i="32"/>
  <c r="F4" i="33"/>
  <c r="G10" i="33"/>
  <c r="E17" i="33"/>
  <c r="F23" i="33"/>
  <c r="G28" i="33"/>
  <c r="E7" i="20"/>
  <c r="F13" i="20"/>
  <c r="G19" i="20"/>
  <c r="E26" i="20"/>
  <c r="F4" i="35"/>
  <c r="G10" i="35"/>
  <c r="E17" i="35"/>
  <c r="F23" i="35"/>
  <c r="G28" i="35"/>
  <c r="E7" i="37"/>
  <c r="F13" i="37"/>
  <c r="G19" i="37"/>
  <c r="E26" i="37"/>
  <c r="F4" i="39"/>
  <c r="G10" i="39"/>
  <c r="E17" i="39"/>
  <c r="F23" i="39"/>
  <c r="G28" i="39"/>
  <c r="F7" i="42"/>
  <c r="F15" i="42"/>
  <c r="F23" i="42"/>
  <c r="F10" i="43"/>
  <c r="F18" i="43"/>
  <c r="F26" i="43"/>
  <c r="F8" i="44"/>
  <c r="F16" i="44"/>
  <c r="F24" i="44"/>
  <c r="E7" i="24"/>
  <c r="F13" i="24"/>
  <c r="G19" i="24"/>
  <c r="E26" i="24"/>
  <c r="G4" i="25"/>
  <c r="E11" i="25"/>
  <c r="F17" i="25"/>
  <c r="G23" i="25"/>
  <c r="E2" i="4"/>
  <c r="F7" i="4"/>
  <c r="G13" i="4"/>
  <c r="E20" i="4"/>
  <c r="F26" i="4"/>
  <c r="G4" i="30"/>
  <c r="E11" i="30"/>
  <c r="F17" i="30"/>
  <c r="G23" i="30"/>
  <c r="E2" i="31"/>
  <c r="F7" i="31"/>
  <c r="G14" i="31"/>
  <c r="E21" i="31"/>
  <c r="F27" i="31"/>
  <c r="G4" i="7"/>
  <c r="E11" i="7"/>
  <c r="F17" i="7"/>
  <c r="G23" i="7"/>
  <c r="E2" i="3"/>
  <c r="F7" i="3"/>
  <c r="G13" i="3"/>
  <c r="E20" i="3"/>
  <c r="F26" i="3"/>
  <c r="G4" i="19"/>
  <c r="E11" i="19"/>
  <c r="F17" i="19"/>
  <c r="G23" i="19"/>
  <c r="E2" i="38"/>
  <c r="F7" i="38"/>
  <c r="G13" i="38"/>
  <c r="E20" i="38"/>
  <c r="F26" i="38"/>
  <c r="G4" i="36"/>
  <c r="E11" i="36"/>
  <c r="F17" i="36"/>
  <c r="G23" i="36"/>
  <c r="E2" i="6"/>
  <c r="F7" i="6"/>
  <c r="G13" i="6"/>
  <c r="E20" i="6"/>
  <c r="F26" i="6"/>
  <c r="E6" i="45"/>
  <c r="E2" i="45"/>
  <c r="E12" i="45"/>
  <c r="E16" i="45"/>
  <c r="E20" i="45"/>
  <c r="E24" i="45"/>
  <c r="E4" i="41"/>
  <c r="E7" i="41"/>
  <c r="E11" i="41"/>
  <c r="E15" i="41"/>
  <c r="E19" i="41"/>
  <c r="E23" i="41"/>
  <c r="E4" i="8"/>
  <c r="E8" i="8"/>
  <c r="E12" i="8"/>
  <c r="E16" i="8"/>
  <c r="E20" i="8"/>
  <c r="E24" i="8"/>
  <c r="G4" i="26"/>
  <c r="E11" i="26"/>
  <c r="F17" i="26"/>
  <c r="G23" i="26"/>
  <c r="E2" i="22"/>
  <c r="F7" i="22"/>
  <c r="G13" i="22"/>
  <c r="E20" i="22"/>
  <c r="F26" i="22"/>
  <c r="E5" i="10"/>
  <c r="E10" i="10"/>
  <c r="G16" i="10"/>
  <c r="E23" i="10"/>
  <c r="E5" i="11"/>
  <c r="E8" i="11"/>
  <c r="E13" i="11"/>
  <c r="E18" i="11"/>
  <c r="E22" i="11"/>
  <c r="E28" i="11"/>
  <c r="E4" i="2"/>
  <c r="E8" i="2"/>
  <c r="E12" i="2"/>
  <c r="E16" i="2"/>
  <c r="E20" i="2"/>
  <c r="E24" i="2"/>
  <c r="D93" i="2"/>
  <c r="D85" i="2"/>
  <c r="D77" i="2"/>
  <c r="D69" i="2"/>
  <c r="D61" i="2"/>
  <c r="D53" i="2"/>
  <c r="D45" i="2"/>
  <c r="D37" i="2"/>
  <c r="D29" i="2"/>
  <c r="F4" i="12"/>
  <c r="F8" i="12"/>
  <c r="F12" i="12"/>
  <c r="F16" i="12"/>
  <c r="F20" i="12"/>
  <c r="F24" i="12"/>
  <c r="F28" i="12"/>
  <c r="F32" i="12"/>
  <c r="F36" i="12"/>
  <c r="F40" i="12"/>
  <c r="F44" i="12"/>
  <c r="F48" i="12"/>
  <c r="F52" i="12"/>
  <c r="F56" i="12"/>
  <c r="F60" i="12"/>
  <c r="F64" i="12"/>
  <c r="F68" i="12"/>
  <c r="F72" i="12"/>
  <c r="F76" i="12"/>
  <c r="F80" i="12"/>
  <c r="F84" i="12"/>
  <c r="F88" i="12"/>
  <c r="F92" i="12"/>
  <c r="F96" i="12"/>
  <c r="F6" i="13"/>
  <c r="F10" i="13"/>
  <c r="F14" i="13"/>
  <c r="F18" i="13"/>
  <c r="F22" i="13"/>
  <c r="F26" i="13"/>
  <c r="F30" i="13"/>
  <c r="F34" i="13"/>
  <c r="F38" i="13"/>
  <c r="F42" i="13"/>
  <c r="F46" i="13"/>
  <c r="F50" i="13"/>
  <c r="F54" i="13"/>
  <c r="F58" i="13"/>
  <c r="F62" i="13"/>
  <c r="F66" i="13"/>
  <c r="F70" i="13"/>
  <c r="F74" i="13"/>
  <c r="F78" i="13"/>
  <c r="F82" i="13"/>
  <c r="F86" i="13"/>
  <c r="F90" i="13"/>
  <c r="F94" i="13"/>
  <c r="F98" i="13"/>
  <c r="F5" i="14"/>
  <c r="F9" i="14"/>
  <c r="F13" i="14"/>
  <c r="F17" i="14"/>
  <c r="F21" i="14"/>
  <c r="F25" i="14"/>
  <c r="F29" i="14"/>
  <c r="F33" i="14"/>
  <c r="F37" i="14"/>
  <c r="F41" i="14"/>
  <c r="F45" i="14"/>
  <c r="F49" i="14"/>
  <c r="F53" i="14"/>
  <c r="F57" i="14"/>
  <c r="F61" i="14"/>
  <c r="F65" i="14"/>
  <c r="F69" i="14"/>
  <c r="F73" i="14"/>
  <c r="F77" i="14"/>
  <c r="F81" i="14"/>
  <c r="F85" i="14"/>
  <c r="F89" i="14"/>
  <c r="F93" i="14"/>
  <c r="F97" i="14"/>
  <c r="F4" i="15"/>
  <c r="F8" i="15"/>
  <c r="F12" i="15"/>
  <c r="F16" i="15"/>
  <c r="F20" i="15"/>
  <c r="F24" i="15"/>
  <c r="F28" i="15"/>
  <c r="F32" i="15"/>
  <c r="F36" i="15"/>
  <c r="F40" i="15"/>
  <c r="F44" i="15"/>
  <c r="F48" i="15"/>
  <c r="F52" i="15"/>
  <c r="F56" i="15"/>
  <c r="F60" i="15"/>
  <c r="F64" i="15"/>
  <c r="F68" i="15"/>
  <c r="F72" i="15"/>
  <c r="F76" i="15"/>
  <c r="F80" i="15"/>
  <c r="F84" i="15"/>
  <c r="F88" i="15"/>
  <c r="F92" i="15"/>
  <c r="F96" i="15"/>
  <c r="F3" i="16"/>
  <c r="F7" i="16"/>
  <c r="F11" i="16"/>
  <c r="F15" i="16"/>
  <c r="F19" i="16"/>
  <c r="F23" i="16"/>
  <c r="F27" i="16"/>
  <c r="F31" i="16"/>
  <c r="F35" i="16"/>
  <c r="F39" i="16"/>
  <c r="F43" i="16"/>
  <c r="F47" i="16"/>
  <c r="F51" i="16"/>
  <c r="F55" i="16"/>
  <c r="F59" i="16"/>
  <c r="F63" i="16"/>
  <c r="F67" i="16"/>
  <c r="F71" i="16"/>
  <c r="F75" i="16"/>
  <c r="F79" i="16"/>
  <c r="F83" i="16"/>
  <c r="F87" i="16"/>
  <c r="F91" i="16"/>
  <c r="F95" i="16"/>
  <c r="F2" i="47"/>
  <c r="F6" i="47"/>
  <c r="F10" i="47"/>
  <c r="F14" i="47"/>
  <c r="F18" i="47"/>
  <c r="F22" i="47"/>
  <c r="F26" i="47"/>
  <c r="F30" i="47"/>
  <c r="F34" i="47"/>
  <c r="F38" i="47"/>
  <c r="F42" i="47"/>
  <c r="F46" i="47"/>
  <c r="F50" i="47"/>
  <c r="F54" i="47"/>
  <c r="F58" i="47"/>
  <c r="F62" i="47"/>
  <c r="F66" i="47"/>
  <c r="F70" i="47"/>
  <c r="F74" i="47"/>
  <c r="F78" i="47"/>
  <c r="F82" i="47"/>
  <c r="F86" i="47"/>
  <c r="F90" i="47"/>
  <c r="F94" i="47"/>
  <c r="F98" i="47"/>
  <c r="F5" i="48"/>
  <c r="F9" i="48"/>
  <c r="F13" i="48"/>
  <c r="F17" i="48"/>
  <c r="F21" i="48"/>
  <c r="F25" i="48"/>
  <c r="F29" i="48"/>
  <c r="F33" i="48"/>
  <c r="F37" i="48"/>
  <c r="F41" i="48"/>
  <c r="F45" i="48"/>
  <c r="F49" i="48"/>
  <c r="F53" i="48"/>
  <c r="F57" i="48"/>
  <c r="F61" i="48"/>
  <c r="F65" i="48"/>
  <c r="F69" i="48"/>
  <c r="F73" i="48"/>
  <c r="F77" i="48"/>
  <c r="F81" i="48"/>
  <c r="F85" i="48"/>
  <c r="F89" i="48"/>
  <c r="F93" i="48"/>
  <c r="F97" i="48"/>
  <c r="F3" i="50"/>
  <c r="F7" i="50"/>
  <c r="F11" i="50"/>
  <c r="F15" i="50"/>
  <c r="F19" i="50"/>
  <c r="F23" i="50"/>
  <c r="F27" i="50"/>
  <c r="F31" i="50"/>
  <c r="F35" i="50"/>
  <c r="F39" i="50"/>
  <c r="F43" i="50"/>
  <c r="F47" i="50"/>
  <c r="F51" i="50"/>
  <c r="F55" i="50"/>
  <c r="F59" i="50"/>
  <c r="F63" i="50"/>
  <c r="F67" i="50"/>
  <c r="F71" i="50"/>
  <c r="F75" i="50"/>
  <c r="F79" i="50"/>
  <c r="F83" i="50"/>
  <c r="F87" i="50"/>
  <c r="F91" i="50"/>
  <c r="F95" i="50"/>
  <c r="F2" i="51"/>
  <c r="F6" i="51"/>
  <c r="F10" i="51"/>
  <c r="F14" i="51"/>
  <c r="F18" i="51"/>
  <c r="F22" i="51"/>
  <c r="F26" i="51"/>
  <c r="F30" i="51"/>
  <c r="F34" i="51"/>
  <c r="F76" i="50"/>
  <c r="F84" i="50"/>
  <c r="F92" i="50"/>
  <c r="F3" i="51"/>
  <c r="F11" i="51"/>
  <c r="F19" i="51"/>
  <c r="F27" i="51"/>
  <c r="F35" i="51"/>
  <c r="F40" i="51"/>
  <c r="F44" i="51"/>
  <c r="F48" i="51"/>
  <c r="F52" i="51"/>
  <c r="F56" i="51"/>
  <c r="F60" i="51"/>
  <c r="F64" i="51"/>
  <c r="F68" i="51"/>
  <c r="F41" i="49"/>
  <c r="F49" i="49"/>
  <c r="F57" i="49"/>
  <c r="F65" i="49"/>
  <c r="F73" i="49"/>
  <c r="F81" i="49"/>
  <c r="F89" i="49"/>
  <c r="F97" i="49"/>
  <c r="H4" i="32"/>
  <c r="H13" i="32"/>
  <c r="H23" i="32"/>
  <c r="H32" i="32"/>
  <c r="H41" i="32"/>
  <c r="H10" i="20"/>
  <c r="H19" i="20"/>
  <c r="H28" i="20"/>
  <c r="H38" i="20"/>
  <c r="H4" i="37"/>
  <c r="H13" i="37"/>
  <c r="H23" i="37"/>
  <c r="H32" i="37"/>
  <c r="H41" i="37"/>
  <c r="H9" i="43"/>
  <c r="H17" i="43"/>
  <c r="H25" i="43"/>
  <c r="H33" i="43"/>
  <c r="H5" i="25"/>
  <c r="H14" i="25"/>
  <c r="H24" i="25"/>
  <c r="H33" i="25"/>
  <c r="H42" i="25"/>
  <c r="H52" i="25"/>
  <c r="I4" i="12"/>
  <c r="I12" i="12"/>
  <c r="I20" i="12"/>
  <c r="I28" i="12"/>
  <c r="I36" i="12"/>
  <c r="I44" i="12"/>
  <c r="I52" i="12"/>
  <c r="I60" i="12"/>
  <c r="I68" i="12"/>
  <c r="I76" i="12"/>
  <c r="I84" i="12"/>
  <c r="I92" i="12"/>
  <c r="I2" i="53"/>
  <c r="I10" i="53"/>
  <c r="I18" i="53"/>
  <c r="I26" i="53"/>
  <c r="I34" i="53"/>
  <c r="I42" i="53"/>
  <c r="I50" i="53"/>
  <c r="I58" i="53"/>
  <c r="I66" i="53"/>
  <c r="I74" i="53"/>
  <c r="I82" i="53"/>
  <c r="I90" i="53"/>
  <c r="I98" i="53"/>
  <c r="I7" i="48"/>
  <c r="I15" i="48"/>
  <c r="I23" i="48"/>
  <c r="I31" i="48"/>
  <c r="I39" i="48"/>
  <c r="I47" i="48"/>
  <c r="I55" i="48"/>
  <c r="I63" i="48"/>
  <c r="I71" i="48"/>
  <c r="I79" i="48"/>
  <c r="I87" i="48"/>
  <c r="I95" i="48"/>
  <c r="H2" i="5"/>
  <c r="H11" i="5"/>
  <c r="H20" i="5"/>
  <c r="H30" i="5"/>
  <c r="H39" i="5"/>
  <c r="H7" i="39"/>
  <c r="H17" i="39"/>
  <c r="H26" i="39"/>
  <c r="H35" i="39"/>
  <c r="H2" i="33"/>
  <c r="H11" i="33"/>
  <c r="H20" i="33"/>
  <c r="H30" i="33"/>
  <c r="H39" i="33"/>
  <c r="H7" i="44"/>
  <c r="H14" i="44"/>
  <c r="H22" i="44"/>
  <c r="H30" i="44"/>
  <c r="H2" i="4"/>
  <c r="H11" i="4"/>
  <c r="H20" i="4"/>
  <c r="H30" i="4"/>
  <c r="H39" i="4"/>
  <c r="I7" i="47"/>
  <c r="I15" i="47"/>
  <c r="I23" i="47"/>
  <c r="I31" i="47"/>
  <c r="I39" i="47"/>
  <c r="I47" i="47"/>
  <c r="I55" i="47"/>
  <c r="I63" i="47"/>
  <c r="I71" i="47"/>
  <c r="I79" i="47"/>
  <c r="I87" i="47"/>
  <c r="I95" i="47"/>
  <c r="I7" i="14"/>
  <c r="I15" i="14"/>
  <c r="I23" i="14"/>
  <c r="I31" i="14"/>
  <c r="I39" i="14"/>
  <c r="I47" i="14"/>
  <c r="I55" i="14"/>
  <c r="I63" i="14"/>
  <c r="I71" i="14"/>
  <c r="I79" i="14"/>
  <c r="I87" i="14"/>
  <c r="I95" i="14"/>
  <c r="I2" i="13"/>
  <c r="I10" i="13"/>
  <c r="I18" i="13"/>
  <c r="I26" i="13"/>
  <c r="I34" i="13"/>
  <c r="I42" i="13"/>
  <c r="I50" i="13"/>
  <c r="I58" i="13"/>
  <c r="I66" i="13"/>
  <c r="F36" i="49"/>
  <c r="F44" i="49"/>
  <c r="F52" i="49"/>
  <c r="F60" i="49"/>
  <c r="F68" i="49"/>
  <c r="F76" i="49"/>
  <c r="F84" i="49"/>
  <c r="F92" i="49"/>
  <c r="F100" i="49"/>
  <c r="H10" i="32"/>
  <c r="H19" i="32"/>
  <c r="H28" i="32"/>
  <c r="H38" i="32"/>
  <c r="H4" i="20"/>
  <c r="H13" i="20"/>
  <c r="H23" i="20"/>
  <c r="H32" i="20"/>
  <c r="H41" i="20"/>
  <c r="H10" i="37"/>
  <c r="H19" i="37"/>
  <c r="H28" i="37"/>
  <c r="H38" i="37"/>
  <c r="H4" i="43"/>
  <c r="H12" i="43"/>
  <c r="H20" i="43"/>
  <c r="H28" i="43"/>
  <c r="H36" i="43"/>
  <c r="H6" i="25"/>
  <c r="H16" i="25"/>
  <c r="H25" i="25"/>
  <c r="H34" i="25"/>
  <c r="H44" i="25"/>
  <c r="H53" i="25"/>
  <c r="I7" i="12"/>
  <c r="I15" i="12"/>
  <c r="I23" i="12"/>
  <c r="I31" i="12"/>
  <c r="I39" i="12"/>
  <c r="I47" i="12"/>
  <c r="I55" i="12"/>
  <c r="I63" i="12"/>
  <c r="I71" i="12"/>
  <c r="I79" i="12"/>
  <c r="I87" i="12"/>
  <c r="I95" i="12"/>
  <c r="I7" i="53"/>
  <c r="I15" i="53"/>
  <c r="I23" i="53"/>
  <c r="I31" i="53"/>
  <c r="I39" i="53"/>
  <c r="I47" i="53"/>
  <c r="I55" i="53"/>
  <c r="I63" i="53"/>
  <c r="I71" i="53"/>
  <c r="I79" i="53"/>
  <c r="I87" i="53"/>
  <c r="I95" i="53"/>
  <c r="I2" i="48"/>
  <c r="I10" i="48"/>
  <c r="I18" i="48"/>
  <c r="I26" i="48"/>
  <c r="I34" i="48"/>
  <c r="I42" i="48"/>
  <c r="I50" i="48"/>
  <c r="I58" i="48"/>
  <c r="I66" i="48"/>
  <c r="I74" i="48"/>
  <c r="I82" i="48"/>
  <c r="I90" i="48"/>
  <c r="I98" i="48"/>
  <c r="H7" i="5"/>
  <c r="H17" i="5"/>
  <c r="H26" i="5"/>
  <c r="H35" i="5"/>
  <c r="H2" i="39"/>
  <c r="H11" i="39"/>
  <c r="H20" i="39"/>
  <c r="H30" i="39"/>
  <c r="H39" i="39"/>
  <c r="H7" i="33"/>
  <c r="H17" i="33"/>
  <c r="H26" i="33"/>
  <c r="H35" i="33"/>
  <c r="H2" i="44"/>
  <c r="H9" i="44"/>
  <c r="H17" i="44"/>
  <c r="H25" i="44"/>
  <c r="H33" i="44"/>
  <c r="H7" i="4"/>
  <c r="H17" i="4"/>
  <c r="H26" i="4"/>
  <c r="H35" i="4"/>
  <c r="I2" i="47"/>
  <c r="I10" i="47"/>
  <c r="I18" i="47"/>
  <c r="I26" i="47"/>
  <c r="I34" i="47"/>
  <c r="I42" i="47"/>
  <c r="I50" i="47"/>
  <c r="I58" i="47"/>
  <c r="I66" i="47"/>
  <c r="I74" i="47"/>
  <c r="I82" i="47"/>
  <c r="I90" i="47"/>
  <c r="I98" i="47"/>
  <c r="I8" i="14"/>
  <c r="I16" i="14"/>
  <c r="I24" i="14"/>
  <c r="I32" i="14"/>
  <c r="I40" i="14"/>
  <c r="I48" i="14"/>
  <c r="I56" i="14"/>
  <c r="I64" i="14"/>
  <c r="I72" i="14"/>
  <c r="I80" i="14"/>
  <c r="I88" i="14"/>
  <c r="I96" i="14"/>
  <c r="I5" i="13"/>
  <c r="I13" i="13"/>
  <c r="I21" i="13"/>
  <c r="I29" i="13"/>
  <c r="I37" i="13"/>
  <c r="I45" i="13"/>
  <c r="I53" i="13"/>
  <c r="I61" i="13"/>
  <c r="I69" i="13"/>
  <c r="I77" i="13"/>
  <c r="I85" i="13"/>
  <c r="I93" i="13"/>
  <c r="I101" i="13"/>
  <c r="H17" i="10"/>
  <c r="H26" i="10"/>
  <c r="H36" i="10"/>
  <c r="H7" i="11"/>
  <c r="H14" i="11"/>
  <c r="H24" i="11"/>
  <c r="H33" i="11"/>
  <c r="H42" i="11"/>
  <c r="H4" i="9"/>
  <c r="H5" i="30"/>
  <c r="H14" i="30"/>
  <c r="H24" i="30"/>
  <c r="H33" i="30"/>
  <c r="H42" i="30"/>
  <c r="H9" i="3"/>
  <c r="H18" i="3"/>
  <c r="H27" i="3"/>
  <c r="H37" i="3"/>
  <c r="H46" i="3"/>
  <c r="H7" i="38"/>
  <c r="H17" i="38"/>
  <c r="H26" i="38"/>
  <c r="H35" i="38"/>
  <c r="H4" i="45"/>
  <c r="H10" i="45"/>
  <c r="H18" i="45"/>
  <c r="H26" i="45"/>
  <c r="H34" i="45"/>
  <c r="H7" i="26"/>
  <c r="H17" i="26"/>
  <c r="H26" i="26"/>
  <c r="H35" i="26"/>
  <c r="H45" i="26"/>
  <c r="I4" i="58"/>
  <c r="I12" i="58"/>
  <c r="I20" i="58"/>
  <c r="I28" i="58"/>
  <c r="I36" i="58"/>
  <c r="I44" i="58"/>
  <c r="I52" i="58"/>
  <c r="I60" i="58"/>
  <c r="I68" i="58"/>
  <c r="I76" i="58"/>
  <c r="I84" i="58"/>
  <c r="I92" i="58"/>
  <c r="I100" i="58"/>
  <c r="I9" i="15"/>
  <c r="I17" i="15"/>
  <c r="I25" i="15"/>
  <c r="I33" i="15"/>
  <c r="I41" i="15"/>
  <c r="I49" i="15"/>
  <c r="I57" i="15"/>
  <c r="I65" i="15"/>
  <c r="I73" i="15"/>
  <c r="I81" i="15"/>
  <c r="I89" i="15"/>
  <c r="I97" i="15"/>
  <c r="I4" i="57"/>
  <c r="I12" i="57"/>
  <c r="I20" i="57"/>
  <c r="I28" i="57"/>
  <c r="I36" i="57"/>
  <c r="I44" i="57"/>
  <c r="I52" i="57"/>
  <c r="I60" i="57"/>
  <c r="I68" i="57"/>
  <c r="I76" i="57"/>
  <c r="I84" i="57"/>
  <c r="I92" i="57"/>
  <c r="I100" i="57"/>
  <c r="I9" i="51"/>
  <c r="I17" i="51"/>
  <c r="I25" i="51"/>
  <c r="I33" i="51"/>
  <c r="I41" i="51"/>
  <c r="I49" i="51"/>
  <c r="I57" i="51"/>
  <c r="I65" i="51"/>
  <c r="I73" i="51"/>
  <c r="I81" i="51"/>
  <c r="I89" i="51"/>
  <c r="I97" i="51"/>
  <c r="H11" i="31"/>
  <c r="H20" i="31"/>
  <c r="H29" i="31"/>
  <c r="H39" i="31"/>
  <c r="H4" i="19"/>
  <c r="H13" i="19"/>
  <c r="H23" i="19"/>
  <c r="H32" i="19"/>
  <c r="H41" i="19"/>
  <c r="H10" i="36"/>
  <c r="H19" i="36"/>
  <c r="H28" i="36"/>
  <c r="H38" i="36"/>
  <c r="H4" i="41"/>
  <c r="H11" i="41"/>
  <c r="H19" i="41"/>
  <c r="H27" i="41"/>
  <c r="H35" i="41"/>
  <c r="H10" i="22"/>
  <c r="H19" i="22"/>
  <c r="H28" i="22"/>
  <c r="H38" i="22"/>
  <c r="I4" i="60"/>
  <c r="I12" i="60"/>
  <c r="I20" i="60"/>
  <c r="I28" i="60"/>
  <c r="I36" i="60"/>
  <c r="I44" i="60"/>
  <c r="I52" i="60"/>
  <c r="I60" i="60"/>
  <c r="I68" i="60"/>
  <c r="I76" i="60"/>
  <c r="I84" i="60"/>
  <c r="I92" i="60"/>
  <c r="I80" i="13"/>
  <c r="I88" i="13"/>
  <c r="I96" i="13"/>
  <c r="H6" i="10"/>
  <c r="H14" i="10"/>
  <c r="H23" i="10"/>
  <c r="H32" i="10"/>
  <c r="H5" i="11"/>
  <c r="H13" i="11"/>
  <c r="H22" i="11"/>
  <c r="H32" i="11"/>
  <c r="H41" i="11"/>
  <c r="H2" i="9"/>
  <c r="H9" i="30"/>
  <c r="H18" i="30"/>
  <c r="H27" i="30"/>
  <c r="H37" i="30"/>
  <c r="H5" i="3"/>
  <c r="H14" i="3"/>
  <c r="H24" i="3"/>
  <c r="H33" i="3"/>
  <c r="H42" i="3"/>
  <c r="H2" i="38"/>
  <c r="H11" i="38"/>
  <c r="H20" i="38"/>
  <c r="H30" i="38"/>
  <c r="H39" i="38"/>
  <c r="H9" i="45"/>
  <c r="H15" i="45"/>
  <c r="H23" i="45"/>
  <c r="H31" i="45"/>
  <c r="H2" i="26"/>
  <c r="H11" i="26"/>
  <c r="H20" i="26"/>
  <c r="H30" i="26"/>
  <c r="H39" i="26"/>
  <c r="H48" i="26"/>
  <c r="I9" i="58"/>
  <c r="I17" i="58"/>
  <c r="I25" i="58"/>
  <c r="I33" i="58"/>
  <c r="I41" i="58"/>
  <c r="I49" i="58"/>
  <c r="I57" i="58"/>
  <c r="I65" i="58"/>
  <c r="I73" i="58"/>
  <c r="I81" i="58"/>
  <c r="I89" i="58"/>
  <c r="I97" i="58"/>
  <c r="I4" i="15"/>
  <c r="I12" i="15"/>
  <c r="I20" i="15"/>
  <c r="I28" i="15"/>
  <c r="I36" i="15"/>
  <c r="I44" i="15"/>
  <c r="I52" i="15"/>
  <c r="I60" i="15"/>
  <c r="I68" i="15"/>
  <c r="I76" i="15"/>
  <c r="I84" i="15"/>
  <c r="I92" i="15"/>
  <c r="I100" i="15"/>
  <c r="I9" i="57"/>
  <c r="I17" i="57"/>
  <c r="I25" i="57"/>
  <c r="I33" i="57"/>
  <c r="I41" i="57"/>
  <c r="I49" i="57"/>
  <c r="I57" i="57"/>
  <c r="I65" i="57"/>
  <c r="I73" i="57"/>
  <c r="I81" i="57"/>
  <c r="I89" i="57"/>
  <c r="I97" i="57"/>
  <c r="I4" i="51"/>
  <c r="I12" i="51"/>
  <c r="I20" i="51"/>
  <c r="I28" i="51"/>
  <c r="I36" i="51"/>
  <c r="I44" i="51"/>
  <c r="I52" i="51"/>
  <c r="I60" i="51"/>
  <c r="I68" i="51"/>
  <c r="I76" i="51"/>
  <c r="I84" i="51"/>
  <c r="I92" i="51"/>
  <c r="H2" i="31"/>
  <c r="H12" i="31"/>
  <c r="H21" i="31"/>
  <c r="H31" i="31"/>
  <c r="H40" i="31"/>
  <c r="H7" i="19"/>
  <c r="H17" i="19"/>
  <c r="H26" i="19"/>
  <c r="H35" i="19"/>
  <c r="H2" i="36"/>
  <c r="H11" i="36"/>
  <c r="H20" i="36"/>
  <c r="H30" i="36"/>
  <c r="H39" i="36"/>
  <c r="H6" i="41"/>
  <c r="H14" i="41"/>
  <c r="H22" i="41"/>
  <c r="H30" i="41"/>
  <c r="H2" i="22"/>
  <c r="H11" i="22"/>
  <c r="H20" i="22"/>
  <c r="H30" i="22"/>
  <c r="H39" i="22"/>
  <c r="I7" i="60"/>
  <c r="I15" i="60"/>
  <c r="I23" i="60"/>
  <c r="I31" i="60"/>
  <c r="I39" i="60"/>
  <c r="I47" i="60"/>
  <c r="I55" i="60"/>
  <c r="I63" i="60"/>
  <c r="I71" i="60"/>
  <c r="I79" i="60"/>
  <c r="I87" i="60"/>
  <c r="I95" i="60"/>
  <c r="I2" i="16"/>
  <c r="I10" i="16"/>
  <c r="I18" i="16"/>
  <c r="I26" i="16"/>
  <c r="I34" i="16"/>
  <c r="I42" i="16"/>
  <c r="I50" i="16"/>
  <c r="I58" i="16"/>
  <c r="I66" i="16"/>
  <c r="I74" i="16"/>
  <c r="I82" i="16"/>
  <c r="I90" i="16"/>
  <c r="I98" i="16"/>
  <c r="I7" i="56"/>
  <c r="I15" i="56"/>
  <c r="I23" i="56"/>
  <c r="I31" i="56"/>
  <c r="I39" i="56"/>
  <c r="I47" i="56"/>
  <c r="I55" i="56"/>
  <c r="I63" i="56"/>
  <c r="I71" i="56"/>
  <c r="I79" i="56"/>
  <c r="I87" i="56"/>
  <c r="I95" i="56"/>
  <c r="I2" i="52"/>
  <c r="I10" i="52"/>
  <c r="I18" i="52"/>
  <c r="I26" i="52"/>
  <c r="I34" i="52"/>
  <c r="I42" i="52"/>
  <c r="I50" i="52"/>
  <c r="I58" i="52"/>
  <c r="I66" i="52"/>
  <c r="I74" i="52"/>
  <c r="I82" i="52"/>
  <c r="I90" i="52"/>
  <c r="I98" i="52"/>
  <c r="H2" i="27"/>
  <c r="H11" i="27"/>
  <c r="H20" i="27"/>
  <c r="H30" i="27"/>
  <c r="H39" i="27"/>
  <c r="H7" i="7"/>
  <c r="H17" i="7"/>
  <c r="H26" i="7"/>
  <c r="H35" i="7"/>
  <c r="H2" i="6"/>
  <c r="H11" i="6"/>
  <c r="H20" i="6"/>
  <c r="H30" i="6"/>
  <c r="H39" i="6"/>
  <c r="H7" i="8"/>
  <c r="H15" i="8"/>
  <c r="H23" i="8"/>
  <c r="H31" i="8"/>
  <c r="H2" i="23"/>
  <c r="H11" i="23"/>
  <c r="H20" i="23"/>
  <c r="H30" i="23"/>
  <c r="H39" i="23"/>
  <c r="H48" i="23"/>
  <c r="H58" i="23"/>
  <c r="I5" i="46"/>
  <c r="I13" i="46"/>
  <c r="I21" i="46"/>
  <c r="I29" i="46"/>
  <c r="I37" i="46"/>
  <c r="I45" i="46"/>
  <c r="I53" i="46"/>
  <c r="I61" i="46"/>
  <c r="I69" i="46"/>
  <c r="I77" i="46"/>
  <c r="I85" i="46"/>
  <c r="I93" i="46"/>
  <c r="I5" i="64"/>
  <c r="I13" i="64"/>
  <c r="I21" i="64"/>
  <c r="I29" i="64"/>
  <c r="I37" i="64"/>
  <c r="I45" i="64"/>
  <c r="I53" i="64"/>
  <c r="I61" i="64"/>
  <c r="I69" i="64"/>
  <c r="I77" i="64"/>
  <c r="I85" i="64"/>
  <c r="I93" i="64"/>
  <c r="I5" i="55"/>
  <c r="I13" i="55"/>
  <c r="I21" i="55"/>
  <c r="I29" i="55"/>
  <c r="I37" i="55"/>
  <c r="I45" i="55"/>
  <c r="I53" i="55"/>
  <c r="I61" i="55"/>
  <c r="I69" i="55"/>
  <c r="I77" i="55"/>
  <c r="I85" i="55"/>
  <c r="I93" i="55"/>
  <c r="I101" i="55"/>
  <c r="I8" i="50"/>
  <c r="I16" i="50"/>
  <c r="I24" i="50"/>
  <c r="I32" i="50"/>
  <c r="I40" i="50"/>
  <c r="I48" i="50"/>
  <c r="I56" i="50"/>
  <c r="I64" i="50"/>
  <c r="I72" i="50"/>
  <c r="I80" i="50"/>
  <c r="I88" i="50"/>
  <c r="I96" i="50"/>
  <c r="H6" i="62"/>
  <c r="H15" i="62"/>
  <c r="H24" i="62"/>
  <c r="H34" i="62"/>
  <c r="H43" i="62"/>
  <c r="H52" i="62"/>
  <c r="H12" i="63"/>
  <c r="H22" i="63"/>
  <c r="H31" i="63"/>
  <c r="H41" i="63"/>
  <c r="I96" i="60"/>
  <c r="I5" i="16"/>
  <c r="I13" i="16"/>
  <c r="I21" i="16"/>
  <c r="I29" i="16"/>
  <c r="I37" i="16"/>
  <c r="I45" i="16"/>
  <c r="I53" i="16"/>
  <c r="I61" i="16"/>
  <c r="I69" i="16"/>
  <c r="I77" i="16"/>
  <c r="I85" i="16"/>
  <c r="I93" i="16"/>
  <c r="I101" i="16"/>
  <c r="I8" i="56"/>
  <c r="I16" i="56"/>
  <c r="I24" i="56"/>
  <c r="I32" i="56"/>
  <c r="I40" i="56"/>
  <c r="I48" i="56"/>
  <c r="I56" i="56"/>
  <c r="I64" i="56"/>
  <c r="I72" i="56"/>
  <c r="I80" i="56"/>
  <c r="I88" i="56"/>
  <c r="I96" i="56"/>
  <c r="I5" i="52"/>
  <c r="I13" i="52"/>
  <c r="I21" i="52"/>
  <c r="I29" i="52"/>
  <c r="I37" i="52"/>
  <c r="I45" i="52"/>
  <c r="I53" i="52"/>
  <c r="I61" i="52"/>
  <c r="I69" i="52"/>
  <c r="I77" i="52"/>
  <c r="I85" i="52"/>
  <c r="I93" i="52"/>
  <c r="I100" i="52"/>
  <c r="H7" i="27"/>
  <c r="H17" i="27"/>
  <c r="H26" i="27"/>
  <c r="H35" i="27"/>
  <c r="H2" i="7"/>
  <c r="H11" i="7"/>
  <c r="H20" i="7"/>
  <c r="H30" i="7"/>
  <c r="H39" i="7"/>
  <c r="H7" i="6"/>
  <c r="H17" i="6"/>
  <c r="H26" i="6"/>
  <c r="H35" i="6"/>
  <c r="H2" i="8"/>
  <c r="H10" i="8"/>
  <c r="H18" i="8"/>
  <c r="H26" i="8"/>
  <c r="H34" i="8"/>
  <c r="H7" i="23"/>
  <c r="H17" i="23"/>
  <c r="H26" i="23"/>
  <c r="H35" i="23"/>
  <c r="H45" i="23"/>
  <c r="H54" i="23"/>
  <c r="H63" i="23"/>
  <c r="I8" i="46"/>
  <c r="I16" i="46"/>
  <c r="I24" i="46"/>
  <c r="I32" i="46"/>
  <c r="I40" i="46"/>
  <c r="I48" i="46"/>
  <c r="I56" i="46"/>
  <c r="I64" i="46"/>
  <c r="I72" i="46"/>
  <c r="I80" i="46"/>
  <c r="I88" i="46"/>
  <c r="I96" i="46"/>
  <c r="I6" i="64"/>
  <c r="I14" i="64"/>
  <c r="I22" i="64"/>
  <c r="I30" i="64"/>
  <c r="I38" i="64"/>
  <c r="I46" i="64"/>
  <c r="I54" i="64"/>
  <c r="I62" i="64"/>
  <c r="I70" i="64"/>
  <c r="I78" i="64"/>
  <c r="I86" i="64"/>
  <c r="I94" i="64"/>
  <c r="I4" i="55"/>
  <c r="I12" i="55"/>
  <c r="I20" i="55"/>
  <c r="I28" i="55"/>
  <c r="I36" i="55"/>
  <c r="I44" i="55"/>
  <c r="I52" i="55"/>
  <c r="I60" i="55"/>
  <c r="I68" i="55"/>
  <c r="I76" i="55"/>
  <c r="I84" i="55"/>
  <c r="I92" i="55"/>
  <c r="I100" i="55"/>
  <c r="I9" i="50"/>
  <c r="I17" i="50"/>
  <c r="I25" i="50"/>
  <c r="I33" i="50"/>
  <c r="I41" i="50"/>
  <c r="I49" i="50"/>
  <c r="I57" i="50"/>
  <c r="I65" i="50"/>
  <c r="I73" i="50"/>
  <c r="I81" i="50"/>
  <c r="I89" i="50"/>
  <c r="I97" i="50"/>
  <c r="H5" i="62"/>
  <c r="H14" i="62"/>
  <c r="H23" i="62"/>
  <c r="H33" i="62"/>
  <c r="H42" i="62"/>
  <c r="H51" i="62"/>
  <c r="H13" i="63"/>
  <c r="H23" i="63"/>
  <c r="H32" i="63"/>
  <c r="H42" i="63"/>
  <c r="F5" i="2"/>
  <c r="G5" i="2" s="1"/>
  <c r="F13" i="2"/>
  <c r="G13" i="2" s="1"/>
  <c r="F21" i="2"/>
  <c r="G21" i="2" s="1"/>
  <c r="F29" i="2"/>
  <c r="G29" i="2" s="1"/>
  <c r="F37" i="2"/>
  <c r="G37" i="2" s="1"/>
  <c r="F45" i="2"/>
  <c r="G45" i="2" s="1"/>
  <c r="F53" i="2"/>
  <c r="G53" i="2" s="1"/>
  <c r="F61" i="2"/>
  <c r="G61" i="2" s="1"/>
  <c r="F69" i="2"/>
  <c r="G69" i="2" s="1"/>
  <c r="F77" i="2"/>
  <c r="G77" i="2" s="1"/>
  <c r="F85" i="2"/>
  <c r="G85" i="2" s="1"/>
  <c r="F93" i="2"/>
  <c r="G93" i="2" s="1"/>
  <c r="G27" i="18"/>
  <c r="G23" i="18"/>
  <c r="G18" i="18"/>
  <c r="G13" i="18"/>
  <c r="G9" i="18"/>
  <c r="G4" i="18"/>
  <c r="F11" i="27"/>
  <c r="G17" i="27"/>
  <c r="E24" i="27"/>
  <c r="F2" i="5"/>
  <c r="G7" i="5"/>
  <c r="E14" i="5"/>
  <c r="F20" i="5"/>
  <c r="G26" i="5"/>
  <c r="G14" i="9"/>
  <c r="F2" i="34"/>
  <c r="G7" i="34"/>
  <c r="G14" i="34"/>
  <c r="F27" i="34"/>
  <c r="E5" i="32"/>
  <c r="F10" i="32"/>
  <c r="G16" i="32"/>
  <c r="E23" i="32"/>
  <c r="F28" i="32"/>
  <c r="G6" i="33"/>
  <c r="E13" i="33"/>
  <c r="F19" i="33"/>
  <c r="G25" i="33"/>
  <c r="E4" i="20"/>
  <c r="F10" i="20"/>
  <c r="G16" i="20"/>
  <c r="E23" i="20"/>
  <c r="F28" i="20"/>
  <c r="G6" i="35"/>
  <c r="E13" i="35"/>
  <c r="F19" i="35"/>
  <c r="G25" i="35"/>
  <c r="E4" i="37"/>
  <c r="F10" i="37"/>
  <c r="G16" i="37"/>
  <c r="E23" i="37"/>
  <c r="F28" i="37"/>
  <c r="G6" i="39"/>
  <c r="E13" i="39"/>
  <c r="F19" i="39"/>
  <c r="G25" i="39"/>
  <c r="G2" i="42"/>
  <c r="G5" i="42"/>
  <c r="G9" i="42"/>
  <c r="G13" i="42"/>
  <c r="G17" i="42"/>
  <c r="G21" i="42"/>
  <c r="G3" i="43"/>
  <c r="G7" i="43"/>
  <c r="G12" i="43"/>
  <c r="G16" i="43"/>
  <c r="G20" i="43"/>
  <c r="G24" i="43"/>
  <c r="G3" i="44"/>
  <c r="G7" i="44"/>
  <c r="G10" i="44"/>
  <c r="G14" i="44"/>
  <c r="G18" i="44"/>
  <c r="G22" i="44"/>
  <c r="E4" i="24"/>
  <c r="F10" i="24"/>
  <c r="G16" i="24"/>
  <c r="E23" i="24"/>
  <c r="F28" i="24"/>
  <c r="E7" i="25"/>
  <c r="F13" i="25"/>
  <c r="G19" i="25"/>
  <c r="E26" i="25"/>
  <c r="F4" i="4"/>
  <c r="G10" i="4"/>
  <c r="E17" i="4"/>
  <c r="F23" i="4"/>
  <c r="G28" i="4"/>
  <c r="E7" i="30"/>
  <c r="F13" i="30"/>
  <c r="G19" i="30"/>
  <c r="E26" i="30"/>
  <c r="F4" i="31"/>
  <c r="G11" i="31"/>
  <c r="E18" i="31"/>
  <c r="F24" i="31"/>
  <c r="G29" i="31"/>
  <c r="E7" i="7"/>
  <c r="F13" i="7"/>
  <c r="G19" i="7"/>
  <c r="E26" i="7"/>
  <c r="F4" i="3"/>
  <c r="G10" i="3"/>
  <c r="E17" i="3"/>
  <c r="F23" i="3"/>
  <c r="G28" i="3"/>
  <c r="E7" i="19"/>
  <c r="F13" i="19"/>
  <c r="G19" i="19"/>
  <c r="E26" i="19"/>
  <c r="F4" i="38"/>
  <c r="G10" i="38"/>
  <c r="E17" i="38"/>
  <c r="F23" i="38"/>
  <c r="G28" i="38"/>
  <c r="E7" i="36"/>
  <c r="F13" i="36"/>
  <c r="G19" i="36"/>
  <c r="E26" i="36"/>
  <c r="F4" i="6"/>
  <c r="G10" i="6"/>
  <c r="E17" i="6"/>
  <c r="F23" i="6"/>
  <c r="G28" i="6"/>
  <c r="F3" i="45"/>
  <c r="F17" i="45"/>
  <c r="F25" i="45"/>
  <c r="F8" i="41"/>
  <c r="F16" i="41"/>
  <c r="F24" i="41"/>
  <c r="F9" i="8"/>
  <c r="F17" i="8"/>
  <c r="F25" i="8"/>
  <c r="E7" i="26"/>
  <c r="F13" i="26"/>
  <c r="G19" i="26"/>
  <c r="E26" i="26"/>
  <c r="F4" i="22"/>
  <c r="G10" i="22"/>
  <c r="E17" i="22"/>
  <c r="F23" i="22"/>
  <c r="G28" i="22"/>
  <c r="F11" i="10"/>
  <c r="F16" i="10"/>
  <c r="G22" i="10"/>
  <c r="F5" i="11"/>
  <c r="F13" i="11"/>
  <c r="F22" i="11"/>
  <c r="E29" i="11"/>
  <c r="D8" i="2"/>
  <c r="D16" i="2"/>
  <c r="D24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G6" i="12"/>
  <c r="G14" i="12"/>
  <c r="G22" i="12"/>
  <c r="G30" i="12"/>
  <c r="G38" i="12"/>
  <c r="G46" i="12"/>
  <c r="G54" i="12"/>
  <c r="G62" i="12"/>
  <c r="G70" i="12"/>
  <c r="G78" i="12"/>
  <c r="G86" i="12"/>
  <c r="G94" i="12"/>
  <c r="H5" i="13"/>
  <c r="F23" i="18"/>
  <c r="F13" i="18"/>
  <c r="F4" i="18"/>
  <c r="F12" i="27"/>
  <c r="G18" i="27"/>
  <c r="E25" i="27"/>
  <c r="F3" i="5"/>
  <c r="G9" i="5"/>
  <c r="E16" i="5"/>
  <c r="F21" i="5"/>
  <c r="G27" i="5"/>
  <c r="G15" i="9"/>
  <c r="E21" i="9"/>
  <c r="G4" i="29"/>
  <c r="F6" i="2"/>
  <c r="G6" i="2" s="1"/>
  <c r="F14" i="2"/>
  <c r="G14" i="2" s="1"/>
  <c r="F22" i="2"/>
  <c r="G22" i="2" s="1"/>
  <c r="F30" i="2"/>
  <c r="G30" i="2" s="1"/>
  <c r="F38" i="2"/>
  <c r="G38" i="2" s="1"/>
  <c r="F46" i="2"/>
  <c r="G46" i="2" s="1"/>
  <c r="F54" i="2"/>
  <c r="G54" i="2" s="1"/>
  <c r="F62" i="2"/>
  <c r="G62" i="2" s="1"/>
  <c r="F70" i="2"/>
  <c r="G70" i="2" s="1"/>
  <c r="F78" i="2"/>
  <c r="G78" i="2" s="1"/>
  <c r="F86" i="2"/>
  <c r="G86" i="2" s="1"/>
  <c r="F94" i="2"/>
  <c r="G94" i="2" s="1"/>
  <c r="E28" i="18"/>
  <c r="E24" i="18"/>
  <c r="E19" i="18"/>
  <c r="E14" i="18"/>
  <c r="E10" i="18"/>
  <c r="E5" i="18"/>
  <c r="G10" i="27"/>
  <c r="E17" i="27"/>
  <c r="F23" i="27"/>
  <c r="G28" i="27"/>
  <c r="E7" i="5"/>
  <c r="F13" i="5"/>
  <c r="G19" i="5"/>
  <c r="E26" i="5"/>
  <c r="F6" i="9"/>
  <c r="E14" i="9"/>
  <c r="F19" i="9"/>
  <c r="G23" i="9"/>
  <c r="F20" i="34"/>
  <c r="G26" i="34"/>
  <c r="G4" i="32"/>
  <c r="G9" i="32"/>
  <c r="E16" i="32"/>
  <c r="F21" i="32"/>
  <c r="G27" i="32"/>
  <c r="E6" i="33"/>
  <c r="F12" i="33"/>
  <c r="G18" i="33"/>
  <c r="E25" i="33"/>
  <c r="F3" i="20"/>
  <c r="G9" i="20"/>
  <c r="E16" i="20"/>
  <c r="F21" i="20"/>
  <c r="G27" i="20"/>
  <c r="E6" i="35"/>
  <c r="F12" i="35"/>
  <c r="G18" i="35"/>
  <c r="E25" i="35"/>
  <c r="F3" i="37"/>
  <c r="G9" i="37"/>
  <c r="E16" i="37"/>
  <c r="F21" i="37"/>
  <c r="G27" i="37"/>
  <c r="E6" i="39"/>
  <c r="F12" i="39"/>
  <c r="G18" i="39"/>
  <c r="E25" i="39"/>
  <c r="E2" i="42"/>
  <c r="E5" i="42"/>
  <c r="E9" i="42"/>
  <c r="E13" i="42"/>
  <c r="E17" i="42"/>
  <c r="E21" i="42"/>
  <c r="E3" i="43"/>
  <c r="E7" i="43"/>
  <c r="E12" i="43"/>
  <c r="E16" i="43"/>
  <c r="E20" i="43"/>
  <c r="E24" i="43"/>
  <c r="E3" i="44"/>
  <c r="E7" i="44"/>
  <c r="E10" i="44"/>
  <c r="E14" i="44"/>
  <c r="E18" i="44"/>
  <c r="E22" i="44"/>
  <c r="F3" i="24"/>
  <c r="G9" i="24"/>
  <c r="E16" i="24"/>
  <c r="F21" i="24"/>
  <c r="G27" i="24"/>
  <c r="F6" i="25"/>
  <c r="G12" i="25"/>
  <c r="E19" i="25"/>
  <c r="F25" i="25"/>
  <c r="G3" i="4"/>
  <c r="E10" i="4"/>
  <c r="F16" i="4"/>
  <c r="G21" i="4"/>
  <c r="E28" i="4"/>
  <c r="F6" i="30"/>
  <c r="G12" i="30"/>
  <c r="E19" i="30"/>
  <c r="F25" i="30"/>
  <c r="G3" i="31"/>
  <c r="E11" i="31"/>
  <c r="F17" i="31"/>
  <c r="G22" i="31"/>
  <c r="E29" i="31"/>
  <c r="F6" i="7"/>
  <c r="G12" i="7"/>
  <c r="E19" i="7"/>
  <c r="F25" i="7"/>
  <c r="G3" i="3"/>
  <c r="E10" i="3"/>
  <c r="F16" i="3"/>
  <c r="G21" i="3"/>
  <c r="E28" i="3"/>
  <c r="F6" i="19"/>
  <c r="G12" i="19"/>
  <c r="E19" i="19"/>
  <c r="F25" i="19"/>
  <c r="G3" i="38"/>
  <c r="E10" i="38"/>
  <c r="F16" i="38"/>
  <c r="G21" i="38"/>
  <c r="E28" i="38"/>
  <c r="F6" i="36"/>
  <c r="G12" i="36"/>
  <c r="E19" i="36"/>
  <c r="F25" i="36"/>
  <c r="G3" i="6"/>
  <c r="E10" i="6"/>
  <c r="F16" i="6"/>
  <c r="G21" i="6"/>
  <c r="E28" i="6"/>
  <c r="F2" i="45"/>
  <c r="F16" i="45"/>
  <c r="F24" i="45"/>
  <c r="F7" i="41"/>
  <c r="F15" i="41"/>
  <c r="F23" i="41"/>
  <c r="F8" i="8"/>
  <c r="F16" i="8"/>
  <c r="F24" i="8"/>
  <c r="F6" i="26"/>
  <c r="G12" i="26"/>
  <c r="E19" i="26"/>
  <c r="F25" i="26"/>
  <c r="G3" i="22"/>
  <c r="E10" i="22"/>
  <c r="F16" i="22"/>
  <c r="G21" i="22"/>
  <c r="E28" i="22"/>
  <c r="F10" i="10"/>
  <c r="G15" i="10"/>
  <c r="E22" i="10"/>
  <c r="F3" i="11"/>
  <c r="F12" i="11"/>
  <c r="F21" i="11"/>
  <c r="F28" i="11"/>
  <c r="D7" i="2"/>
  <c r="D15" i="2"/>
  <c r="D23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G5" i="12"/>
  <c r="G13" i="12"/>
  <c r="G21" i="12"/>
  <c r="G29" i="12"/>
  <c r="G37" i="12"/>
  <c r="G45" i="12"/>
  <c r="G53" i="12"/>
  <c r="G61" i="12"/>
  <c r="G69" i="12"/>
  <c r="G77" i="12"/>
  <c r="G85" i="12"/>
  <c r="G93" i="12"/>
  <c r="H4" i="13"/>
  <c r="F24" i="18"/>
  <c r="F14" i="18"/>
  <c r="F5" i="18"/>
  <c r="G11" i="27"/>
  <c r="E18" i="27"/>
  <c r="F24" i="27"/>
  <c r="G2" i="5"/>
  <c r="E9" i="5"/>
  <c r="F14" i="5"/>
  <c r="G20" i="5"/>
  <c r="E27" i="5"/>
  <c r="E15" i="9"/>
  <c r="G3" i="29"/>
  <c r="G11" i="29"/>
  <c r="G20" i="29"/>
  <c r="F17" i="34"/>
  <c r="G23" i="34"/>
  <c r="E2" i="32"/>
  <c r="E10" i="32"/>
  <c r="F16" i="32"/>
  <c r="G21" i="32"/>
  <c r="E28" i="32"/>
  <c r="F6" i="33"/>
  <c r="G12" i="33"/>
  <c r="E19" i="33"/>
  <c r="F25" i="33"/>
  <c r="G3" i="20"/>
  <c r="E10" i="20"/>
  <c r="F16" i="20"/>
  <c r="G21" i="20"/>
  <c r="E28" i="20"/>
  <c r="F6" i="35"/>
  <c r="G12" i="35"/>
  <c r="E19" i="35"/>
  <c r="F25" i="35"/>
  <c r="G3" i="37"/>
  <c r="E10" i="37"/>
  <c r="F16" i="37"/>
  <c r="G21" i="37"/>
  <c r="E28" i="37"/>
  <c r="F6" i="39"/>
  <c r="G12" i="39"/>
  <c r="E19" i="39"/>
  <c r="F25" i="39"/>
  <c r="F3" i="42"/>
  <c r="F10" i="42"/>
  <c r="F18" i="42"/>
  <c r="F4" i="43"/>
  <c r="F13" i="43"/>
  <c r="F21" i="43"/>
  <c r="F4" i="44"/>
  <c r="F11" i="44"/>
  <c r="F19" i="44"/>
  <c r="G3" i="24"/>
  <c r="E10" i="24"/>
  <c r="F16" i="24"/>
  <c r="G21" i="24"/>
  <c r="E28" i="24"/>
  <c r="G6" i="25"/>
  <c r="E13" i="25"/>
  <c r="F19" i="25"/>
  <c r="G25" i="25"/>
  <c r="E4" i="4"/>
  <c r="F10" i="4"/>
  <c r="G16" i="4"/>
  <c r="E23" i="4"/>
  <c r="F28" i="4"/>
  <c r="G6" i="30"/>
  <c r="E13" i="30"/>
  <c r="F19" i="30"/>
  <c r="G25" i="30"/>
  <c r="E4" i="31"/>
  <c r="F11" i="31"/>
  <c r="G17" i="31"/>
  <c r="E24" i="31"/>
  <c r="F29" i="31"/>
  <c r="G6" i="7"/>
  <c r="E13" i="7"/>
  <c r="F19" i="7"/>
  <c r="G25" i="7"/>
  <c r="E4" i="3"/>
  <c r="F10" i="3"/>
  <c r="G16" i="3"/>
  <c r="E23" i="3"/>
  <c r="F28" i="3"/>
  <c r="G6" i="19"/>
  <c r="E13" i="19"/>
  <c r="F19" i="19"/>
  <c r="G25" i="19"/>
  <c r="E4" i="38"/>
  <c r="F10" i="38"/>
  <c r="G16" i="38"/>
  <c r="E23" i="38"/>
  <c r="F28" i="38"/>
  <c r="G6" i="36"/>
  <c r="E13" i="36"/>
  <c r="F19" i="36"/>
  <c r="G25" i="36"/>
  <c r="E4" i="6"/>
  <c r="F10" i="6"/>
  <c r="G16" i="6"/>
  <c r="E23" i="6"/>
  <c r="F28" i="6"/>
  <c r="G7" i="45"/>
  <c r="G3" i="45"/>
  <c r="G13" i="45"/>
  <c r="G17" i="45"/>
  <c r="G21" i="45"/>
  <c r="G25" i="45"/>
  <c r="G8" i="41"/>
  <c r="G12" i="41"/>
  <c r="G16" i="41"/>
  <c r="G20" i="41"/>
  <c r="G24" i="41"/>
  <c r="G5" i="8"/>
  <c r="G9" i="8"/>
  <c r="G13" i="8"/>
  <c r="G17" i="8"/>
  <c r="G21" i="8"/>
  <c r="G25" i="8"/>
  <c r="G6" i="26"/>
  <c r="E13" i="26"/>
  <c r="F19" i="26"/>
  <c r="G25" i="26"/>
  <c r="E4" i="22"/>
  <c r="F10" i="22"/>
  <c r="G16" i="22"/>
  <c r="E23" i="22"/>
  <c r="F28" i="22"/>
  <c r="G6" i="10"/>
  <c r="G11" i="10"/>
  <c r="G18" i="10"/>
  <c r="E25" i="10"/>
  <c r="G7" i="11"/>
  <c r="G10" i="11"/>
  <c r="G14" i="11"/>
  <c r="G19" i="11"/>
  <c r="G24" i="11"/>
  <c r="C2" i="2"/>
  <c r="C6" i="2"/>
  <c r="C10" i="2"/>
  <c r="C14" i="2"/>
  <c r="C18" i="2"/>
  <c r="C22" i="2"/>
  <c r="D98" i="2"/>
  <c r="D90" i="2"/>
  <c r="D82" i="2"/>
  <c r="D74" i="2"/>
  <c r="D66" i="2"/>
  <c r="D58" i="2"/>
  <c r="D50" i="2"/>
  <c r="D42" i="2"/>
  <c r="D34" i="2"/>
  <c r="D26" i="2"/>
  <c r="H5" i="12"/>
  <c r="H9" i="12"/>
  <c r="H13" i="12"/>
  <c r="H17" i="12"/>
  <c r="H21" i="12"/>
  <c r="H25" i="12"/>
  <c r="H29" i="12"/>
  <c r="H33" i="12"/>
  <c r="H37" i="12"/>
  <c r="H41" i="12"/>
  <c r="H45" i="12"/>
  <c r="H49" i="12"/>
  <c r="H53" i="12"/>
  <c r="H57" i="12"/>
  <c r="H61" i="12"/>
  <c r="H65" i="12"/>
  <c r="H69" i="12"/>
  <c r="H73" i="12"/>
  <c r="H77" i="12"/>
  <c r="H81" i="12"/>
  <c r="H85" i="12"/>
  <c r="H89" i="12"/>
  <c r="H93" i="12"/>
  <c r="F98" i="12"/>
  <c r="H7" i="13"/>
  <c r="H11" i="13"/>
  <c r="H15" i="13"/>
  <c r="H19" i="13"/>
  <c r="H23" i="13"/>
  <c r="H27" i="13"/>
  <c r="H31" i="13"/>
  <c r="H35" i="13"/>
  <c r="H39" i="13"/>
  <c r="H43" i="13"/>
  <c r="H47" i="13"/>
  <c r="H51" i="13"/>
  <c r="H55" i="13"/>
  <c r="H59" i="13"/>
  <c r="H63" i="13"/>
  <c r="H67" i="13"/>
  <c r="H71" i="13"/>
  <c r="H75" i="13"/>
  <c r="H79" i="13"/>
  <c r="H83" i="13"/>
  <c r="H87" i="13"/>
  <c r="H91" i="13"/>
  <c r="H95" i="13"/>
  <c r="H2" i="14"/>
  <c r="H6" i="14"/>
  <c r="H10" i="14"/>
  <c r="H14" i="14"/>
  <c r="H18" i="14"/>
  <c r="H22" i="14"/>
  <c r="H26" i="14"/>
  <c r="H30" i="14"/>
  <c r="H34" i="14"/>
  <c r="H38" i="14"/>
  <c r="H42" i="14"/>
  <c r="H46" i="14"/>
  <c r="H50" i="14"/>
  <c r="H54" i="14"/>
  <c r="H58" i="14"/>
  <c r="H62" i="14"/>
  <c r="H66" i="14"/>
  <c r="H70" i="14"/>
  <c r="H74" i="14"/>
  <c r="H78" i="14"/>
  <c r="H82" i="14"/>
  <c r="H86" i="14"/>
  <c r="H90" i="14"/>
  <c r="H94" i="14"/>
  <c r="H98" i="14"/>
  <c r="H5" i="15"/>
  <c r="H9" i="15"/>
  <c r="H13" i="15"/>
  <c r="H17" i="15"/>
  <c r="H21" i="15"/>
  <c r="H25" i="15"/>
  <c r="H29" i="15"/>
  <c r="H33" i="15"/>
  <c r="H37" i="15"/>
  <c r="H41" i="15"/>
  <c r="H45" i="15"/>
  <c r="H49" i="15"/>
  <c r="H53" i="15"/>
  <c r="H57" i="15"/>
  <c r="H61" i="15"/>
  <c r="H65" i="15"/>
  <c r="H69" i="15"/>
  <c r="H73" i="15"/>
  <c r="H77" i="15"/>
  <c r="H81" i="15"/>
  <c r="H85" i="15"/>
  <c r="H89" i="15"/>
  <c r="H93" i="15"/>
  <c r="H97" i="15"/>
  <c r="H4" i="16"/>
  <c r="H8" i="16"/>
  <c r="H12" i="16"/>
  <c r="H16" i="16"/>
  <c r="H20" i="16"/>
  <c r="H24" i="16"/>
  <c r="H28" i="16"/>
  <c r="H32" i="16"/>
  <c r="H36" i="16"/>
  <c r="H40" i="16"/>
  <c r="H44" i="16"/>
  <c r="H48" i="16"/>
  <c r="H52" i="16"/>
  <c r="H56" i="16"/>
  <c r="H60" i="16"/>
  <c r="H64" i="16"/>
  <c r="H68" i="16"/>
  <c r="H72" i="16"/>
  <c r="H76" i="16"/>
  <c r="H80" i="16"/>
  <c r="H84" i="16"/>
  <c r="H88" i="16"/>
  <c r="H92" i="16"/>
  <c r="H96" i="16"/>
  <c r="H3" i="47"/>
  <c r="H7" i="47"/>
  <c r="H11" i="47"/>
  <c r="H15" i="47"/>
  <c r="H19" i="47"/>
  <c r="H23" i="47"/>
  <c r="H27" i="47"/>
  <c r="H31" i="47"/>
  <c r="H35" i="47"/>
  <c r="H39" i="47"/>
  <c r="H43" i="47"/>
  <c r="H47" i="47"/>
  <c r="H51" i="47"/>
  <c r="H55" i="47"/>
  <c r="H59" i="47"/>
  <c r="H63" i="47"/>
  <c r="H67" i="47"/>
  <c r="H71" i="47"/>
  <c r="H75" i="47"/>
  <c r="H79" i="47"/>
  <c r="H83" i="47"/>
  <c r="H87" i="47"/>
  <c r="H91" i="47"/>
  <c r="H95" i="47"/>
  <c r="H2" i="48"/>
  <c r="H6" i="48"/>
  <c r="H10" i="48"/>
  <c r="H14" i="48"/>
  <c r="H18" i="48"/>
  <c r="H22" i="48"/>
  <c r="H26" i="48"/>
  <c r="H30" i="48"/>
  <c r="H34" i="48"/>
  <c r="H38" i="48"/>
  <c r="H42" i="48"/>
  <c r="H46" i="48"/>
  <c r="H50" i="48"/>
  <c r="H54" i="48"/>
  <c r="H58" i="48"/>
  <c r="H62" i="48"/>
  <c r="H66" i="48"/>
  <c r="H70" i="48"/>
  <c r="H74" i="48"/>
  <c r="H78" i="48"/>
  <c r="H82" i="48"/>
  <c r="H86" i="48"/>
  <c r="H90" i="48"/>
  <c r="H94" i="48"/>
  <c r="H98" i="48"/>
  <c r="H8" i="50"/>
  <c r="H12" i="50"/>
  <c r="H16" i="50"/>
  <c r="H20" i="50"/>
  <c r="H24" i="50"/>
  <c r="H28" i="50"/>
  <c r="H32" i="50"/>
  <c r="H36" i="50"/>
  <c r="H40" i="50"/>
  <c r="H44" i="50"/>
  <c r="H48" i="50"/>
  <c r="H52" i="50"/>
  <c r="H56" i="50"/>
  <c r="H60" i="50"/>
  <c r="H64" i="50"/>
  <c r="H68" i="50"/>
  <c r="H72" i="50"/>
  <c r="H76" i="50"/>
  <c r="H80" i="50"/>
  <c r="H84" i="50"/>
  <c r="H88" i="50"/>
  <c r="H92" i="50"/>
  <c r="H96" i="50"/>
  <c r="H3" i="51"/>
  <c r="H7" i="51"/>
  <c r="H11" i="51"/>
  <c r="H15" i="51"/>
  <c r="H19" i="51"/>
  <c r="H23" i="51"/>
  <c r="H27" i="51"/>
  <c r="H31" i="51"/>
  <c r="H35" i="51"/>
  <c r="H39" i="51"/>
  <c r="H43" i="51"/>
  <c r="H47" i="51"/>
  <c r="H51" i="51"/>
  <c r="H55" i="51"/>
  <c r="H59" i="51"/>
  <c r="H63" i="51"/>
  <c r="H67" i="51"/>
  <c r="H71" i="51"/>
  <c r="H75" i="51"/>
  <c r="H79" i="51"/>
  <c r="H83" i="51"/>
  <c r="H87" i="51"/>
  <c r="H91" i="51"/>
  <c r="H95" i="51"/>
  <c r="H2" i="52"/>
  <c r="H6" i="52"/>
  <c r="H10" i="52"/>
  <c r="H14" i="52"/>
  <c r="H18" i="52"/>
  <c r="H22" i="52"/>
  <c r="H26" i="52"/>
  <c r="H30" i="52"/>
  <c r="H34" i="52"/>
  <c r="H38" i="52"/>
  <c r="H42" i="52"/>
  <c r="H46" i="52"/>
  <c r="H50" i="52"/>
  <c r="H54" i="52"/>
  <c r="H58" i="52"/>
  <c r="H62" i="52"/>
  <c r="H66" i="52"/>
  <c r="H70" i="52"/>
  <c r="H74" i="52"/>
  <c r="H78" i="52"/>
  <c r="H82" i="52"/>
  <c r="H86" i="52"/>
  <c r="H90" i="52"/>
  <c r="H94" i="52"/>
  <c r="H98" i="52"/>
  <c r="G9" i="53"/>
  <c r="G17" i="53"/>
  <c r="G25" i="53"/>
  <c r="G33" i="53"/>
  <c r="G41" i="53"/>
  <c r="G49" i="53"/>
  <c r="G3" i="13"/>
  <c r="G11" i="13"/>
  <c r="G19" i="13"/>
  <c r="G27" i="13"/>
  <c r="G35" i="13"/>
  <c r="G43" i="13"/>
  <c r="G51" i="13"/>
  <c r="G59" i="13"/>
  <c r="G67" i="13"/>
  <c r="G75" i="13"/>
  <c r="G83" i="13"/>
  <c r="G91" i="13"/>
  <c r="G2" i="14"/>
  <c r="G10" i="14"/>
  <c r="G18" i="14"/>
  <c r="G26" i="14"/>
  <c r="G34" i="14"/>
  <c r="G42" i="14"/>
  <c r="G50" i="14"/>
  <c r="G58" i="14"/>
  <c r="G66" i="14"/>
  <c r="G74" i="14"/>
  <c r="G82" i="14"/>
  <c r="G90" i="14"/>
  <c r="G98" i="14"/>
  <c r="G9" i="15"/>
  <c r="G17" i="15"/>
  <c r="G25" i="15"/>
  <c r="G33" i="15"/>
  <c r="G41" i="15"/>
  <c r="G49" i="15"/>
  <c r="G57" i="15"/>
  <c r="G65" i="15"/>
  <c r="G73" i="15"/>
  <c r="G81" i="15"/>
  <c r="G89" i="15"/>
  <c r="G97" i="15"/>
  <c r="G8" i="16"/>
  <c r="G16" i="16"/>
  <c r="G24" i="16"/>
  <c r="G32" i="16"/>
  <c r="G40" i="16"/>
  <c r="G48" i="16"/>
  <c r="G56" i="16"/>
  <c r="G64" i="16"/>
  <c r="G72" i="16"/>
  <c r="G80" i="16"/>
  <c r="G88" i="16"/>
  <c r="G96" i="16"/>
  <c r="G7" i="47"/>
  <c r="G15" i="47"/>
  <c r="G23" i="47"/>
  <c r="G31" i="47"/>
  <c r="G39" i="47"/>
  <c r="G47" i="47"/>
  <c r="G55" i="47"/>
  <c r="G63" i="47"/>
  <c r="G71" i="47"/>
  <c r="G79" i="47"/>
  <c r="G87" i="47"/>
  <c r="G95" i="47"/>
  <c r="G6" i="48"/>
  <c r="G14" i="48"/>
  <c r="G22" i="48"/>
  <c r="G30" i="48"/>
  <c r="G38" i="48"/>
  <c r="G46" i="48"/>
  <c r="G54" i="48"/>
  <c r="G62" i="48"/>
  <c r="G70" i="48"/>
  <c r="G78" i="48"/>
  <c r="G86" i="48"/>
  <c r="G94" i="48"/>
  <c r="G12" i="50"/>
  <c r="G20" i="50"/>
  <c r="G28" i="50"/>
  <c r="G36" i="50"/>
  <c r="G44" i="50"/>
  <c r="G52" i="50"/>
  <c r="G60" i="50"/>
  <c r="G68" i="50"/>
  <c r="G76" i="50"/>
  <c r="G84" i="50"/>
  <c r="G92" i="50"/>
  <c r="F10" i="34"/>
  <c r="G16" i="34"/>
  <c r="F28" i="34"/>
  <c r="F9" i="32"/>
  <c r="G14" i="32"/>
  <c r="E21" i="32"/>
  <c r="F27" i="32"/>
  <c r="G5" i="33"/>
  <c r="E12" i="33"/>
  <c r="F18" i="33"/>
  <c r="G24" i="33"/>
  <c r="E3" i="20"/>
  <c r="F9" i="20"/>
  <c r="G14" i="20"/>
  <c r="E21" i="20"/>
  <c r="F27" i="20"/>
  <c r="G5" i="35"/>
  <c r="E12" i="35"/>
  <c r="F18" i="35"/>
  <c r="G24" i="35"/>
  <c r="E3" i="37"/>
  <c r="F9" i="37"/>
  <c r="G14" i="37"/>
  <c r="E21" i="37"/>
  <c r="F27" i="37"/>
  <c r="G5" i="39"/>
  <c r="E12" i="39"/>
  <c r="F18" i="39"/>
  <c r="G24" i="39"/>
  <c r="F2" i="42"/>
  <c r="F9" i="42"/>
  <c r="F17" i="42"/>
  <c r="F3" i="43"/>
  <c r="F12" i="43"/>
  <c r="F20" i="43"/>
  <c r="F3" i="44"/>
  <c r="F10" i="44"/>
  <c r="F18" i="44"/>
  <c r="F9" i="24"/>
  <c r="G14" i="24"/>
  <c r="E21" i="24"/>
  <c r="F27" i="24"/>
  <c r="E6" i="25"/>
  <c r="F12" i="25"/>
  <c r="G18" i="25"/>
  <c r="E25" i="25"/>
  <c r="F3" i="4"/>
  <c r="G9" i="4"/>
  <c r="E16" i="4"/>
  <c r="F21" i="4"/>
  <c r="G27" i="4"/>
  <c r="E6" i="30"/>
  <c r="F12" i="30"/>
  <c r="G18" i="30"/>
  <c r="E25" i="30"/>
  <c r="F3" i="31"/>
  <c r="G10" i="31"/>
  <c r="E17" i="31"/>
  <c r="F22" i="31"/>
  <c r="G28" i="31"/>
  <c r="E6" i="7"/>
  <c r="F12" i="7"/>
  <c r="G18" i="7"/>
  <c r="E25" i="7"/>
  <c r="F3" i="3"/>
  <c r="G9" i="3"/>
  <c r="E16" i="3"/>
  <c r="F21" i="3"/>
  <c r="G27" i="3"/>
  <c r="E6" i="19"/>
  <c r="F12" i="19"/>
  <c r="G18" i="19"/>
  <c r="E25" i="19"/>
  <c r="F3" i="38"/>
  <c r="G9" i="38"/>
  <c r="E16" i="38"/>
  <c r="F21" i="38"/>
  <c r="G27" i="38"/>
  <c r="E6" i="36"/>
  <c r="F12" i="36"/>
  <c r="G18" i="36"/>
  <c r="E25" i="36"/>
  <c r="F3" i="6"/>
  <c r="G9" i="6"/>
  <c r="E16" i="6"/>
  <c r="F21" i="6"/>
  <c r="G27" i="6"/>
  <c r="E7" i="45"/>
  <c r="E3" i="45"/>
  <c r="E13" i="45"/>
  <c r="E17" i="45"/>
  <c r="E21" i="45"/>
  <c r="E25" i="45"/>
  <c r="E8" i="41"/>
  <c r="E12" i="41"/>
  <c r="E16" i="41"/>
  <c r="E20" i="41"/>
  <c r="E24" i="41"/>
  <c r="E5" i="8"/>
  <c r="E9" i="8"/>
  <c r="E13" i="8"/>
  <c r="E17" i="8"/>
  <c r="E21" i="8"/>
  <c r="E25" i="8"/>
  <c r="E6" i="26"/>
  <c r="F12" i="26"/>
  <c r="G18" i="26"/>
  <c r="E25" i="26"/>
  <c r="F3" i="22"/>
  <c r="G9" i="22"/>
  <c r="E16" i="22"/>
  <c r="F21" i="22"/>
  <c r="G27" i="22"/>
  <c r="E6" i="10"/>
  <c r="E11" i="10"/>
  <c r="E18" i="10"/>
  <c r="F24" i="10"/>
  <c r="E7" i="11"/>
  <c r="E10" i="11"/>
  <c r="E14" i="11"/>
  <c r="E19" i="11"/>
  <c r="E24" i="11"/>
  <c r="F29" i="11"/>
  <c r="E5" i="2"/>
  <c r="E9" i="2"/>
  <c r="E13" i="2"/>
  <c r="E17" i="2"/>
  <c r="E21" i="2"/>
  <c r="E25" i="2"/>
  <c r="D91" i="2"/>
  <c r="D83" i="2"/>
  <c r="D75" i="2"/>
  <c r="D67" i="2"/>
  <c r="D59" i="2"/>
  <c r="D51" i="2"/>
  <c r="D43" i="2"/>
  <c r="D35" i="2"/>
  <c r="D27" i="2"/>
  <c r="F5" i="12"/>
  <c r="F9" i="12"/>
  <c r="F13" i="12"/>
  <c r="F17" i="12"/>
  <c r="F21" i="12"/>
  <c r="F25" i="12"/>
  <c r="F29" i="12"/>
  <c r="F33" i="12"/>
  <c r="F37" i="12"/>
  <c r="F41" i="12"/>
  <c r="F45" i="12"/>
  <c r="F49" i="12"/>
  <c r="F53" i="12"/>
  <c r="F57" i="12"/>
  <c r="F61" i="12"/>
  <c r="F65" i="12"/>
  <c r="F69" i="12"/>
  <c r="F73" i="12"/>
  <c r="F77" i="12"/>
  <c r="F81" i="12"/>
  <c r="F85" i="12"/>
  <c r="F89" i="12"/>
  <c r="F93" i="12"/>
  <c r="F97" i="12"/>
  <c r="F7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F59" i="13"/>
  <c r="F63" i="13"/>
  <c r="F67" i="13"/>
  <c r="F71" i="13"/>
  <c r="F75" i="13"/>
  <c r="F79" i="13"/>
  <c r="F83" i="13"/>
  <c r="F87" i="13"/>
  <c r="F91" i="13"/>
  <c r="F95" i="13"/>
  <c r="F2" i="14"/>
  <c r="F6" i="14"/>
  <c r="F10" i="14"/>
  <c r="F14" i="14"/>
  <c r="F18" i="14"/>
  <c r="F22" i="14"/>
  <c r="F26" i="14"/>
  <c r="F30" i="14"/>
  <c r="F34" i="14"/>
  <c r="F38" i="14"/>
  <c r="F42" i="14"/>
  <c r="F46" i="14"/>
  <c r="F50" i="14"/>
  <c r="F54" i="14"/>
  <c r="F58" i="14"/>
  <c r="F62" i="14"/>
  <c r="F66" i="14"/>
  <c r="F70" i="14"/>
  <c r="F74" i="14"/>
  <c r="F78" i="14"/>
  <c r="F82" i="14"/>
  <c r="F86" i="14"/>
  <c r="F90" i="14"/>
  <c r="F94" i="14"/>
  <c r="F98" i="14"/>
  <c r="F5" i="15"/>
  <c r="F9" i="15"/>
  <c r="F13" i="15"/>
  <c r="F17" i="15"/>
  <c r="F21" i="15"/>
  <c r="F25" i="15"/>
  <c r="F29" i="15"/>
  <c r="F33" i="15"/>
  <c r="F37" i="15"/>
  <c r="F41" i="15"/>
  <c r="F45" i="15"/>
  <c r="F49" i="15"/>
  <c r="F53" i="15"/>
  <c r="F57" i="15"/>
  <c r="F61" i="15"/>
  <c r="F65" i="15"/>
  <c r="F69" i="15"/>
  <c r="F73" i="15"/>
  <c r="F77" i="15"/>
  <c r="F81" i="15"/>
  <c r="F85" i="15"/>
  <c r="F89" i="15"/>
  <c r="F93" i="15"/>
  <c r="F97" i="15"/>
  <c r="F4" i="16"/>
  <c r="F8" i="16"/>
  <c r="F12" i="16"/>
  <c r="F16" i="16"/>
  <c r="F20" i="16"/>
  <c r="F24" i="16"/>
  <c r="F28" i="16"/>
  <c r="F32" i="16"/>
  <c r="F36" i="16"/>
  <c r="F40" i="16"/>
  <c r="F44" i="16"/>
  <c r="F48" i="16"/>
  <c r="F52" i="16"/>
  <c r="F56" i="16"/>
  <c r="F60" i="16"/>
  <c r="F64" i="16"/>
  <c r="F68" i="16"/>
  <c r="F72" i="16"/>
  <c r="F76" i="16"/>
  <c r="F80" i="16"/>
  <c r="F84" i="16"/>
  <c r="F88" i="16"/>
  <c r="F92" i="16"/>
  <c r="F96" i="16"/>
  <c r="F3" i="47"/>
  <c r="F7" i="47"/>
  <c r="F11" i="47"/>
  <c r="F15" i="47"/>
  <c r="F19" i="47"/>
  <c r="F23" i="47"/>
  <c r="F27" i="47"/>
  <c r="F31" i="47"/>
  <c r="F35" i="47"/>
  <c r="F39" i="47"/>
  <c r="F43" i="47"/>
  <c r="F47" i="47"/>
  <c r="F51" i="47"/>
  <c r="F55" i="47"/>
  <c r="F59" i="47"/>
  <c r="F63" i="47"/>
  <c r="F67" i="47"/>
  <c r="F71" i="47"/>
  <c r="F75" i="47"/>
  <c r="F79" i="47"/>
  <c r="F83" i="47"/>
  <c r="F87" i="47"/>
  <c r="F91" i="47"/>
  <c r="F95" i="47"/>
  <c r="F2" i="48"/>
  <c r="F6" i="48"/>
  <c r="F10" i="48"/>
  <c r="F14" i="48"/>
  <c r="F18" i="48"/>
  <c r="F22" i="48"/>
  <c r="F26" i="48"/>
  <c r="F30" i="48"/>
  <c r="F34" i="48"/>
  <c r="F38" i="48"/>
  <c r="F42" i="48"/>
  <c r="F46" i="48"/>
  <c r="F50" i="48"/>
  <c r="F54" i="48"/>
  <c r="F58" i="48"/>
  <c r="F62" i="48"/>
  <c r="F66" i="48"/>
  <c r="F70" i="48"/>
  <c r="F74" i="48"/>
  <c r="F78" i="48"/>
  <c r="F82" i="48"/>
  <c r="F86" i="48"/>
  <c r="F90" i="48"/>
  <c r="F94" i="48"/>
  <c r="F98" i="48"/>
  <c r="F8" i="50"/>
  <c r="F12" i="50"/>
  <c r="F16" i="50"/>
  <c r="F20" i="50"/>
  <c r="F24" i="50"/>
  <c r="F28" i="50"/>
  <c r="F32" i="50"/>
  <c r="F36" i="50"/>
  <c r="F40" i="50"/>
  <c r="F44" i="50"/>
  <c r="F48" i="50"/>
  <c r="F52" i="50"/>
  <c r="F56" i="50"/>
  <c r="F60" i="50"/>
  <c r="F64" i="50"/>
  <c r="F68" i="50"/>
  <c r="F72" i="50"/>
  <c r="F35" i="49"/>
  <c r="F43" i="49"/>
  <c r="F51" i="49"/>
  <c r="F59" i="49"/>
  <c r="F67" i="49"/>
  <c r="F75" i="49"/>
  <c r="F83" i="49"/>
  <c r="F91" i="49"/>
  <c r="F99" i="49"/>
  <c r="H6" i="32"/>
  <c r="H16" i="32"/>
  <c r="H25" i="32"/>
  <c r="H34" i="32"/>
  <c r="H3" i="20"/>
  <c r="H12" i="20"/>
  <c r="H21" i="20"/>
  <c r="H31" i="20"/>
  <c r="H40" i="20"/>
  <c r="H6" i="37"/>
  <c r="H16" i="37"/>
  <c r="H25" i="37"/>
  <c r="H34" i="37"/>
  <c r="H3" i="43"/>
  <c r="H11" i="43"/>
  <c r="H19" i="43"/>
  <c r="H27" i="43"/>
  <c r="H35" i="43"/>
  <c r="H7" i="25"/>
  <c r="H17" i="25"/>
  <c r="H26" i="25"/>
  <c r="H35" i="25"/>
  <c r="H45" i="25"/>
  <c r="H54" i="25"/>
  <c r="I6" i="12"/>
  <c r="I14" i="12"/>
  <c r="I22" i="12"/>
  <c r="I30" i="12"/>
  <c r="I38" i="12"/>
  <c r="I46" i="12"/>
  <c r="I54" i="12"/>
  <c r="I62" i="12"/>
  <c r="I70" i="12"/>
  <c r="I78" i="12"/>
  <c r="I86" i="12"/>
  <c r="I94" i="12"/>
  <c r="I4" i="53"/>
  <c r="I12" i="53"/>
  <c r="I20" i="53"/>
  <c r="I28" i="53"/>
  <c r="I36" i="53"/>
  <c r="I44" i="53"/>
  <c r="I52" i="53"/>
  <c r="I60" i="53"/>
  <c r="I68" i="53"/>
  <c r="I76" i="53"/>
  <c r="I84" i="53"/>
  <c r="I92" i="53"/>
  <c r="I100" i="53"/>
  <c r="I9" i="48"/>
  <c r="I17" i="48"/>
  <c r="I25" i="48"/>
  <c r="I33" i="48"/>
  <c r="I41" i="48"/>
  <c r="I49" i="48"/>
  <c r="I57" i="48"/>
  <c r="I65" i="48"/>
  <c r="I73" i="48"/>
  <c r="I81" i="48"/>
  <c r="I89" i="48"/>
  <c r="I97" i="48"/>
  <c r="H4" i="5"/>
  <c r="H13" i="5"/>
  <c r="H23" i="5"/>
  <c r="H32" i="5"/>
  <c r="H41" i="5"/>
  <c r="H10" i="39"/>
  <c r="H19" i="39"/>
  <c r="H28" i="39"/>
  <c r="H38" i="39"/>
  <c r="H4" i="33"/>
  <c r="H13" i="33"/>
  <c r="H23" i="33"/>
  <c r="H32" i="33"/>
  <c r="H41" i="33"/>
  <c r="H8" i="44"/>
  <c r="H16" i="44"/>
  <c r="H24" i="44"/>
  <c r="H32" i="44"/>
  <c r="H4" i="4"/>
  <c r="H13" i="4"/>
  <c r="H23" i="4"/>
  <c r="H32" i="4"/>
  <c r="H41" i="4"/>
  <c r="I9" i="47"/>
  <c r="I17" i="47"/>
  <c r="I25" i="47"/>
  <c r="I33" i="47"/>
  <c r="I41" i="47"/>
  <c r="I49" i="47"/>
  <c r="I57" i="47"/>
  <c r="I65" i="47"/>
  <c r="I73" i="47"/>
  <c r="I81" i="47"/>
  <c r="I89" i="47"/>
  <c r="I97" i="47"/>
  <c r="I9" i="14"/>
  <c r="I17" i="14"/>
  <c r="I25" i="14"/>
  <c r="I33" i="14"/>
  <c r="I41" i="14"/>
  <c r="I49" i="14"/>
  <c r="I57" i="14"/>
  <c r="I65" i="14"/>
  <c r="I73" i="14"/>
  <c r="I81" i="14"/>
  <c r="I89" i="14"/>
  <c r="I97" i="14"/>
  <c r="I4" i="13"/>
  <c r="I12" i="13"/>
  <c r="I20" i="13"/>
  <c r="I28" i="13"/>
  <c r="I36" i="13"/>
  <c r="I44" i="13"/>
  <c r="I52" i="13"/>
  <c r="I60" i="13"/>
  <c r="I68" i="13"/>
  <c r="F38" i="49"/>
  <c r="F46" i="49"/>
  <c r="F54" i="49"/>
  <c r="F62" i="49"/>
  <c r="F70" i="49"/>
  <c r="F78" i="49"/>
  <c r="F86" i="49"/>
  <c r="F94" i="49"/>
  <c r="H3" i="32"/>
  <c r="H12" i="32"/>
  <c r="H21" i="32"/>
  <c r="H31" i="32"/>
  <c r="H40" i="32"/>
  <c r="H6" i="20"/>
  <c r="H16" i="20"/>
  <c r="H25" i="20"/>
  <c r="H34" i="20"/>
  <c r="H3" i="37"/>
  <c r="H12" i="37"/>
  <c r="H21" i="37"/>
  <c r="H31" i="37"/>
  <c r="H40" i="37"/>
  <c r="H6" i="43"/>
  <c r="H14" i="43"/>
  <c r="H22" i="43"/>
  <c r="H30" i="43"/>
  <c r="H38" i="43"/>
  <c r="H9" i="25"/>
  <c r="H18" i="25"/>
  <c r="H27" i="25"/>
  <c r="H37" i="25"/>
  <c r="H46" i="25"/>
  <c r="H55" i="25"/>
  <c r="I9" i="12"/>
  <c r="I17" i="12"/>
  <c r="I25" i="12"/>
  <c r="I33" i="12"/>
  <c r="I41" i="12"/>
  <c r="I49" i="12"/>
  <c r="I57" i="12"/>
  <c r="I65" i="12"/>
  <c r="I73" i="12"/>
  <c r="I81" i="12"/>
  <c r="I89" i="12"/>
  <c r="I97" i="12"/>
  <c r="I9" i="53"/>
  <c r="I17" i="53"/>
  <c r="I25" i="53"/>
  <c r="I33" i="53"/>
  <c r="I41" i="53"/>
  <c r="I49" i="53"/>
  <c r="I57" i="53"/>
  <c r="I65" i="53"/>
  <c r="I73" i="53"/>
  <c r="I81" i="53"/>
  <c r="I89" i="53"/>
  <c r="I97" i="53"/>
  <c r="I4" i="48"/>
  <c r="I12" i="48"/>
  <c r="I20" i="48"/>
  <c r="I28" i="48"/>
  <c r="I36" i="48"/>
  <c r="I44" i="48"/>
  <c r="I52" i="48"/>
  <c r="I60" i="48"/>
  <c r="I68" i="48"/>
  <c r="I76" i="48"/>
  <c r="I84" i="48"/>
  <c r="I92" i="48"/>
  <c r="I100" i="48"/>
  <c r="H10" i="5"/>
  <c r="H19" i="5"/>
  <c r="H28" i="5"/>
  <c r="H38" i="5"/>
  <c r="H4" i="39"/>
  <c r="H13" i="39"/>
  <c r="H23" i="39"/>
  <c r="H32" i="39"/>
  <c r="H41" i="39"/>
  <c r="H10" i="33"/>
  <c r="H19" i="33"/>
  <c r="H28" i="33"/>
  <c r="H38" i="33"/>
  <c r="H4" i="44"/>
  <c r="H11" i="44"/>
  <c r="H19" i="44"/>
  <c r="H27" i="44"/>
  <c r="H35" i="44"/>
  <c r="H10" i="4"/>
  <c r="H19" i="4"/>
  <c r="H28" i="4"/>
  <c r="H38" i="4"/>
  <c r="I4" i="47"/>
  <c r="I12" i="47"/>
  <c r="I20" i="47"/>
  <c r="I28" i="47"/>
  <c r="I36" i="47"/>
  <c r="I44" i="47"/>
  <c r="I52" i="47"/>
  <c r="I60" i="47"/>
  <c r="I68" i="47"/>
  <c r="I76" i="47"/>
  <c r="I84" i="47"/>
  <c r="I92" i="47"/>
  <c r="I2" i="14"/>
  <c r="I10" i="14"/>
  <c r="I18" i="14"/>
  <c r="I26" i="14"/>
  <c r="I34" i="14"/>
  <c r="I42" i="14"/>
  <c r="I50" i="14"/>
  <c r="I58" i="14"/>
  <c r="I66" i="14"/>
  <c r="I74" i="14"/>
  <c r="I82" i="14"/>
  <c r="I90" i="14"/>
  <c r="I98" i="14"/>
  <c r="I7" i="13"/>
  <c r="I15" i="13"/>
  <c r="I23" i="13"/>
  <c r="I31" i="13"/>
  <c r="I39" i="13"/>
  <c r="I47" i="13"/>
  <c r="I55" i="13"/>
  <c r="I63" i="13"/>
  <c r="I71" i="13"/>
  <c r="I79" i="13"/>
  <c r="I87" i="13"/>
  <c r="I95" i="13"/>
  <c r="H3" i="10"/>
  <c r="H11" i="10"/>
  <c r="H19" i="10"/>
  <c r="H29" i="10"/>
  <c r="H38" i="10"/>
  <c r="H17" i="11"/>
  <c r="H26" i="11"/>
  <c r="H35" i="11"/>
  <c r="H5" i="9"/>
  <c r="H7" i="30"/>
  <c r="H17" i="30"/>
  <c r="H26" i="30"/>
  <c r="H35" i="30"/>
  <c r="H2" i="3"/>
  <c r="H11" i="3"/>
  <c r="H20" i="3"/>
  <c r="H30" i="3"/>
  <c r="H39" i="3"/>
  <c r="H48" i="3"/>
  <c r="H10" i="38"/>
  <c r="H19" i="38"/>
  <c r="H28" i="38"/>
  <c r="H38" i="38"/>
  <c r="H6" i="45"/>
  <c r="H12" i="45"/>
  <c r="H20" i="45"/>
  <c r="H28" i="45"/>
  <c r="H36" i="45"/>
  <c r="H10" i="26"/>
  <c r="H19" i="26"/>
  <c r="H28" i="26"/>
  <c r="H38" i="26"/>
  <c r="H47" i="26"/>
  <c r="I6" i="58"/>
  <c r="I14" i="58"/>
  <c r="I22" i="58"/>
  <c r="I30" i="58"/>
  <c r="I38" i="58"/>
  <c r="I46" i="58"/>
  <c r="I54" i="58"/>
  <c r="I62" i="58"/>
  <c r="I70" i="58"/>
  <c r="I78" i="58"/>
  <c r="I86" i="58"/>
  <c r="I94" i="58"/>
  <c r="I3" i="15"/>
  <c r="I11" i="15"/>
  <c r="I19" i="15"/>
  <c r="I27" i="15"/>
  <c r="I35" i="15"/>
  <c r="I43" i="15"/>
  <c r="I51" i="15"/>
  <c r="I59" i="15"/>
  <c r="I67" i="15"/>
  <c r="I75" i="15"/>
  <c r="I83" i="15"/>
  <c r="I91" i="15"/>
  <c r="I99" i="15"/>
  <c r="I6" i="57"/>
  <c r="I14" i="57"/>
  <c r="I22" i="57"/>
  <c r="I30" i="57"/>
  <c r="I38" i="57"/>
  <c r="I46" i="57"/>
  <c r="I54" i="57"/>
  <c r="I62" i="57"/>
  <c r="I70" i="57"/>
  <c r="I78" i="57"/>
  <c r="I86" i="57"/>
  <c r="I94" i="57"/>
  <c r="I3" i="51"/>
  <c r="I11" i="51"/>
  <c r="I19" i="51"/>
  <c r="I27" i="51"/>
  <c r="I35" i="51"/>
  <c r="I43" i="51"/>
  <c r="I51" i="51"/>
  <c r="I59" i="51"/>
  <c r="I67" i="51"/>
  <c r="I75" i="51"/>
  <c r="I83" i="51"/>
  <c r="I91" i="51"/>
  <c r="H3" i="31"/>
  <c r="H13" i="31"/>
  <c r="H22" i="31"/>
  <c r="H32" i="31"/>
  <c r="H41" i="31"/>
  <c r="H6" i="19"/>
  <c r="H16" i="19"/>
  <c r="H25" i="19"/>
  <c r="H34" i="19"/>
  <c r="H3" i="36"/>
  <c r="H12" i="36"/>
  <c r="H21" i="36"/>
  <c r="H31" i="36"/>
  <c r="H40" i="36"/>
  <c r="H5" i="41"/>
  <c r="H13" i="41"/>
  <c r="H21" i="41"/>
  <c r="H29" i="41"/>
  <c r="H3" i="22"/>
  <c r="H12" i="22"/>
  <c r="H21" i="22"/>
  <c r="H31" i="22"/>
  <c r="H40" i="22"/>
  <c r="I6" i="60"/>
  <c r="I14" i="60"/>
  <c r="I22" i="60"/>
  <c r="I30" i="60"/>
  <c r="I38" i="60"/>
  <c r="I46" i="60"/>
  <c r="I54" i="60"/>
  <c r="I62" i="60"/>
  <c r="I70" i="60"/>
  <c r="I78" i="60"/>
  <c r="I86" i="60"/>
  <c r="I74" i="13"/>
  <c r="I82" i="13"/>
  <c r="I90" i="13"/>
  <c r="I98" i="13"/>
  <c r="H8" i="10"/>
  <c r="H16" i="10"/>
  <c r="H25" i="10"/>
  <c r="H35" i="10"/>
  <c r="H15" i="11"/>
  <c r="H25" i="11"/>
  <c r="H34" i="11"/>
  <c r="H43" i="11"/>
  <c r="H8" i="9"/>
  <c r="H2" i="30"/>
  <c r="H11" i="30"/>
  <c r="H20" i="30"/>
  <c r="H30" i="30"/>
  <c r="H39" i="30"/>
  <c r="H7" i="3"/>
  <c r="H17" i="3"/>
  <c r="H26" i="3"/>
  <c r="H35" i="3"/>
  <c r="H45" i="3"/>
  <c r="H4" i="38"/>
  <c r="H13" i="38"/>
  <c r="H23" i="38"/>
  <c r="H32" i="38"/>
  <c r="H41" i="38"/>
  <c r="H3" i="45"/>
  <c r="H17" i="45"/>
  <c r="H25" i="45"/>
  <c r="H33" i="45"/>
  <c r="H4" i="26"/>
  <c r="H13" i="26"/>
  <c r="H23" i="26"/>
  <c r="H32" i="26"/>
  <c r="H41" i="26"/>
  <c r="I3" i="58"/>
  <c r="I11" i="58"/>
  <c r="I19" i="58"/>
  <c r="I27" i="58"/>
  <c r="I35" i="58"/>
  <c r="I43" i="58"/>
  <c r="I51" i="58"/>
  <c r="I59" i="58"/>
  <c r="I67" i="58"/>
  <c r="I75" i="58"/>
  <c r="I83" i="58"/>
  <c r="I91" i="58"/>
  <c r="I99" i="58"/>
  <c r="I6" i="15"/>
  <c r="I14" i="15"/>
  <c r="I22" i="15"/>
  <c r="I30" i="15"/>
  <c r="I38" i="15"/>
  <c r="I46" i="15"/>
  <c r="I54" i="15"/>
  <c r="I62" i="15"/>
  <c r="I70" i="15"/>
  <c r="I78" i="15"/>
  <c r="I86" i="15"/>
  <c r="I94" i="15"/>
  <c r="I3" i="57"/>
  <c r="I11" i="57"/>
  <c r="I19" i="57"/>
  <c r="I27" i="57"/>
  <c r="I35" i="57"/>
  <c r="I43" i="57"/>
  <c r="I51" i="57"/>
  <c r="I59" i="57"/>
  <c r="I67" i="57"/>
  <c r="I75" i="57"/>
  <c r="I83" i="57"/>
  <c r="I91" i="57"/>
  <c r="I99" i="57"/>
  <c r="I6" i="51"/>
  <c r="I14" i="51"/>
  <c r="I22" i="51"/>
  <c r="I30" i="51"/>
  <c r="I38" i="51"/>
  <c r="I46" i="51"/>
  <c r="I54" i="51"/>
  <c r="I62" i="51"/>
  <c r="I70" i="51"/>
  <c r="I78" i="51"/>
  <c r="I86" i="51"/>
  <c r="I94" i="51"/>
  <c r="H4" i="31"/>
  <c r="H14" i="31"/>
  <c r="H24" i="31"/>
  <c r="H33" i="31"/>
  <c r="H42" i="31"/>
  <c r="H10" i="19"/>
  <c r="H19" i="19"/>
  <c r="H28" i="19"/>
  <c r="H38" i="19"/>
  <c r="H4" i="36"/>
  <c r="H13" i="36"/>
  <c r="H23" i="36"/>
  <c r="H32" i="36"/>
  <c r="H41" i="36"/>
  <c r="H8" i="41"/>
  <c r="H16" i="41"/>
  <c r="H24" i="41"/>
  <c r="H32" i="41"/>
  <c r="H4" i="22"/>
  <c r="H13" i="22"/>
  <c r="H23" i="22"/>
  <c r="H32" i="22"/>
  <c r="H41" i="22"/>
  <c r="I9" i="60"/>
  <c r="I17" i="60"/>
  <c r="I25" i="60"/>
  <c r="I33" i="60"/>
  <c r="I41" i="60"/>
  <c r="I49" i="60"/>
  <c r="I57" i="60"/>
  <c r="I65" i="60"/>
  <c r="I73" i="60"/>
  <c r="I81" i="60"/>
  <c r="I89" i="60"/>
  <c r="I97" i="60"/>
  <c r="I4" i="16"/>
  <c r="I12" i="16"/>
  <c r="I20" i="16"/>
  <c r="I28" i="16"/>
  <c r="I36" i="16"/>
  <c r="I44" i="16"/>
  <c r="I52" i="16"/>
  <c r="I60" i="16"/>
  <c r="I68" i="16"/>
  <c r="I76" i="16"/>
  <c r="I84" i="16"/>
  <c r="I92" i="16"/>
  <c r="I100" i="16"/>
  <c r="I9" i="56"/>
  <c r="I17" i="56"/>
  <c r="I25" i="56"/>
  <c r="I33" i="56"/>
  <c r="I41" i="56"/>
  <c r="I49" i="56"/>
  <c r="I57" i="56"/>
  <c r="I65" i="56"/>
  <c r="I73" i="56"/>
  <c r="I81" i="56"/>
  <c r="I89" i="56"/>
  <c r="I97" i="56"/>
  <c r="I4" i="52"/>
  <c r="I12" i="52"/>
  <c r="I20" i="52"/>
  <c r="I28" i="52"/>
  <c r="I36" i="52"/>
  <c r="I44" i="52"/>
  <c r="I52" i="52"/>
  <c r="I60" i="52"/>
  <c r="I68" i="52"/>
  <c r="I76" i="52"/>
  <c r="I84" i="52"/>
  <c r="I92" i="52"/>
  <c r="G99" i="52"/>
  <c r="J99" i="52" s="1"/>
  <c r="H4" i="27"/>
  <c r="H13" i="27"/>
  <c r="H23" i="27"/>
  <c r="H32" i="27"/>
  <c r="H41" i="27"/>
  <c r="H10" i="7"/>
  <c r="H19" i="7"/>
  <c r="H28" i="7"/>
  <c r="H38" i="7"/>
  <c r="H4" i="6"/>
  <c r="H13" i="6"/>
  <c r="H23" i="6"/>
  <c r="H32" i="6"/>
  <c r="H41" i="6"/>
  <c r="H9" i="8"/>
  <c r="H17" i="8"/>
  <c r="H25" i="8"/>
  <c r="H33" i="8"/>
  <c r="H4" i="23"/>
  <c r="H13" i="23"/>
  <c r="H23" i="23"/>
  <c r="H32" i="23"/>
  <c r="H41" i="23"/>
  <c r="H51" i="23"/>
  <c r="H60" i="23"/>
  <c r="I7" i="46"/>
  <c r="I15" i="46"/>
  <c r="I23" i="46"/>
  <c r="I31" i="46"/>
  <c r="I39" i="46"/>
  <c r="I47" i="46"/>
  <c r="I55" i="46"/>
  <c r="I63" i="46"/>
  <c r="I71" i="46"/>
  <c r="I79" i="46"/>
  <c r="I87" i="46"/>
  <c r="I95" i="46"/>
  <c r="I7" i="64"/>
  <c r="I15" i="64"/>
  <c r="I23" i="64"/>
  <c r="I31" i="64"/>
  <c r="I39" i="64"/>
  <c r="I47" i="64"/>
  <c r="I55" i="64"/>
  <c r="I63" i="64"/>
  <c r="I71" i="64"/>
  <c r="I79" i="64"/>
  <c r="I87" i="64"/>
  <c r="I95" i="64"/>
  <c r="I7" i="55"/>
  <c r="I15" i="55"/>
  <c r="I23" i="55"/>
  <c r="I31" i="55"/>
  <c r="I39" i="55"/>
  <c r="I47" i="55"/>
  <c r="I55" i="55"/>
  <c r="I63" i="55"/>
  <c r="I71" i="55"/>
  <c r="I79" i="55"/>
  <c r="I87" i="55"/>
  <c r="I95" i="55"/>
  <c r="I2" i="50"/>
  <c r="I10" i="50"/>
  <c r="I18" i="50"/>
  <c r="I26" i="50"/>
  <c r="I34" i="50"/>
  <c r="I42" i="50"/>
  <c r="I50" i="50"/>
  <c r="I58" i="50"/>
  <c r="I66" i="50"/>
  <c r="I74" i="50"/>
  <c r="I82" i="50"/>
  <c r="I90" i="50"/>
  <c r="I98" i="50"/>
  <c r="H8" i="62"/>
  <c r="H17" i="62"/>
  <c r="H27" i="62"/>
  <c r="H36" i="62"/>
  <c r="H45" i="62"/>
  <c r="H3" i="63"/>
  <c r="H14" i="63"/>
  <c r="H24" i="63"/>
  <c r="H34" i="63"/>
  <c r="H43" i="63"/>
  <c r="I98" i="60"/>
  <c r="I7" i="16"/>
  <c r="I15" i="16"/>
  <c r="I23" i="16"/>
  <c r="I31" i="16"/>
  <c r="I39" i="16"/>
  <c r="I47" i="16"/>
  <c r="I55" i="16"/>
  <c r="I63" i="16"/>
  <c r="I71" i="16"/>
  <c r="I79" i="16"/>
  <c r="I87" i="16"/>
  <c r="I95" i="16"/>
  <c r="I2" i="56"/>
  <c r="I10" i="56"/>
  <c r="I18" i="56"/>
  <c r="I26" i="56"/>
  <c r="I34" i="56"/>
  <c r="I42" i="56"/>
  <c r="I50" i="56"/>
  <c r="I58" i="56"/>
  <c r="I66" i="56"/>
  <c r="I74" i="56"/>
  <c r="I82" i="56"/>
  <c r="I90" i="56"/>
  <c r="I98" i="56"/>
  <c r="I7" i="52"/>
  <c r="I15" i="52"/>
  <c r="I23" i="52"/>
  <c r="I31" i="52"/>
  <c r="I39" i="52"/>
  <c r="I47" i="52"/>
  <c r="I55" i="52"/>
  <c r="I63" i="52"/>
  <c r="I71" i="52"/>
  <c r="I79" i="52"/>
  <c r="I87" i="52"/>
  <c r="I95" i="52"/>
  <c r="I101" i="52"/>
  <c r="H10" i="27"/>
  <c r="H19" i="27"/>
  <c r="H28" i="27"/>
  <c r="H38" i="27"/>
  <c r="H4" i="7"/>
  <c r="H13" i="7"/>
  <c r="H23" i="7"/>
  <c r="H32" i="7"/>
  <c r="H41" i="7"/>
  <c r="H10" i="6"/>
  <c r="H19" i="6"/>
  <c r="H28" i="6"/>
  <c r="H38" i="6"/>
  <c r="H4" i="8"/>
  <c r="H12" i="8"/>
  <c r="H20" i="8"/>
  <c r="H28" i="8"/>
  <c r="H36" i="8"/>
  <c r="H10" i="23"/>
  <c r="H19" i="23"/>
  <c r="H28" i="23"/>
  <c r="H38" i="23"/>
  <c r="H47" i="23"/>
  <c r="H56" i="23"/>
  <c r="I2" i="46"/>
  <c r="I10" i="46"/>
  <c r="I18" i="46"/>
  <c r="I26" i="46"/>
  <c r="I34" i="46"/>
  <c r="I42" i="46"/>
  <c r="I50" i="46"/>
  <c r="I58" i="46"/>
  <c r="I66" i="46"/>
  <c r="I74" i="46"/>
  <c r="I82" i="46"/>
  <c r="I90" i="46"/>
  <c r="I98" i="46"/>
  <c r="I8" i="64"/>
  <c r="I16" i="64"/>
  <c r="I24" i="64"/>
  <c r="I32" i="64"/>
  <c r="I40" i="64"/>
  <c r="I48" i="64"/>
  <c r="I56" i="64"/>
  <c r="I64" i="64"/>
  <c r="I72" i="64"/>
  <c r="I80" i="64"/>
  <c r="I88" i="64"/>
  <c r="I96" i="64"/>
  <c r="I6" i="55"/>
  <c r="I14" i="55"/>
  <c r="I22" i="55"/>
  <c r="I30" i="55"/>
  <c r="I38" i="55"/>
  <c r="I46" i="55"/>
  <c r="I54" i="55"/>
  <c r="I62" i="55"/>
  <c r="I70" i="55"/>
  <c r="I78" i="55"/>
  <c r="I86" i="55"/>
  <c r="I94" i="55"/>
  <c r="I3" i="50"/>
  <c r="I11" i="50"/>
  <c r="I19" i="50"/>
  <c r="I27" i="50"/>
  <c r="I35" i="50"/>
  <c r="I43" i="50"/>
  <c r="I51" i="50"/>
  <c r="I59" i="50"/>
  <c r="I67" i="50"/>
  <c r="I75" i="50"/>
  <c r="I83" i="50"/>
  <c r="I91" i="50"/>
  <c r="I99" i="50"/>
  <c r="H7" i="62"/>
  <c r="H16" i="62"/>
  <c r="H26" i="62"/>
  <c r="H35" i="62"/>
  <c r="H44" i="62"/>
  <c r="H4" i="63"/>
  <c r="H15" i="63"/>
  <c r="H25" i="63"/>
  <c r="H35" i="63"/>
  <c r="H44" i="63"/>
  <c r="F7" i="2"/>
  <c r="G7" i="2" s="1"/>
  <c r="F15" i="2"/>
  <c r="G15" i="2" s="1"/>
  <c r="F23" i="2"/>
  <c r="G23" i="2" s="1"/>
  <c r="F31" i="2"/>
  <c r="G31" i="2" s="1"/>
  <c r="F39" i="2"/>
  <c r="G39" i="2" s="1"/>
  <c r="F47" i="2"/>
  <c r="G47" i="2" s="1"/>
  <c r="F55" i="2"/>
  <c r="G55" i="2" s="1"/>
  <c r="F63" i="2"/>
  <c r="G63" i="2" s="1"/>
  <c r="F71" i="2"/>
  <c r="G71" i="2" s="1"/>
  <c r="F79" i="2"/>
  <c r="G79" i="2" s="1"/>
  <c r="F87" i="2"/>
  <c r="G87" i="2" s="1"/>
  <c r="F95" i="2"/>
  <c r="G95" i="2" s="1"/>
  <c r="G26" i="18"/>
  <c r="G21" i="18"/>
  <c r="G17" i="18"/>
  <c r="G12" i="18"/>
  <c r="G7" i="18"/>
  <c r="G3" i="18"/>
  <c r="G12" i="27"/>
  <c r="E19" i="27"/>
  <c r="F25" i="27"/>
  <c r="G3" i="5"/>
  <c r="E10" i="5"/>
  <c r="F16" i="5"/>
  <c r="G21" i="5"/>
  <c r="E28" i="5"/>
  <c r="E16" i="9"/>
  <c r="F21" i="9"/>
  <c r="G3" i="34"/>
  <c r="G10" i="34"/>
  <c r="F23" i="34"/>
  <c r="G28" i="34"/>
  <c r="E6" i="32"/>
  <c r="G11" i="32"/>
  <c r="E18" i="32"/>
  <c r="F24" i="32"/>
  <c r="G2" i="33"/>
  <c r="E9" i="33"/>
  <c r="F14" i="33"/>
  <c r="G20" i="33"/>
  <c r="E27" i="33"/>
  <c r="F5" i="20"/>
  <c r="G11" i="20"/>
  <c r="E18" i="20"/>
  <c r="F24" i="20"/>
  <c r="G2" i="35"/>
  <c r="E9" i="35"/>
  <c r="F14" i="35"/>
  <c r="G20" i="35"/>
  <c r="E27" i="35"/>
  <c r="F5" i="37"/>
  <c r="G11" i="37"/>
  <c r="E18" i="37"/>
  <c r="F24" i="37"/>
  <c r="G2" i="39"/>
  <c r="E9" i="39"/>
  <c r="F14" i="39"/>
  <c r="G20" i="39"/>
  <c r="E27" i="39"/>
  <c r="G3" i="42"/>
  <c r="G6" i="42"/>
  <c r="G10" i="42"/>
  <c r="G14" i="42"/>
  <c r="G18" i="42"/>
  <c r="G22" i="42"/>
  <c r="G4" i="43"/>
  <c r="G9" i="43"/>
  <c r="G13" i="43"/>
  <c r="G17" i="43"/>
  <c r="G21" i="43"/>
  <c r="G25" i="43"/>
  <c r="G4" i="44"/>
  <c r="G11" i="44"/>
  <c r="G15" i="44"/>
  <c r="G19" i="44"/>
  <c r="G23" i="44"/>
  <c r="F5" i="24"/>
  <c r="G11" i="24"/>
  <c r="E18" i="24"/>
  <c r="F24" i="24"/>
  <c r="G2" i="25"/>
  <c r="F9" i="25"/>
  <c r="G14" i="25"/>
  <c r="E21" i="25"/>
  <c r="F27" i="25"/>
  <c r="G5" i="4"/>
  <c r="E12" i="4"/>
  <c r="F18" i="4"/>
  <c r="G24" i="4"/>
  <c r="E3" i="30"/>
  <c r="F9" i="30"/>
  <c r="G14" i="30"/>
  <c r="E21" i="30"/>
  <c r="F27" i="30"/>
  <c r="G5" i="31"/>
  <c r="E13" i="31"/>
  <c r="F19" i="31"/>
  <c r="G25" i="31"/>
  <c r="E3" i="7"/>
  <c r="F9" i="7"/>
  <c r="G14" i="7"/>
  <c r="E21" i="7"/>
  <c r="F27" i="7"/>
  <c r="G5" i="3"/>
  <c r="E12" i="3"/>
  <c r="F18" i="3"/>
  <c r="G24" i="3"/>
  <c r="E3" i="19"/>
  <c r="F9" i="19"/>
  <c r="G14" i="19"/>
  <c r="E21" i="19"/>
  <c r="F27" i="19"/>
  <c r="G5" i="38"/>
  <c r="E12" i="38"/>
  <c r="F18" i="38"/>
  <c r="G24" i="38"/>
  <c r="E3" i="36"/>
  <c r="F9" i="36"/>
  <c r="G14" i="36"/>
  <c r="E21" i="36"/>
  <c r="F27" i="36"/>
  <c r="G5" i="6"/>
  <c r="E12" i="6"/>
  <c r="F18" i="6"/>
  <c r="G24" i="6"/>
  <c r="F5" i="45"/>
  <c r="F11" i="45"/>
  <c r="F19" i="45"/>
  <c r="F3" i="41"/>
  <c r="F10" i="41"/>
  <c r="F18" i="41"/>
  <c r="F3" i="8"/>
  <c r="F11" i="8"/>
  <c r="F19" i="8"/>
  <c r="E3" i="26"/>
  <c r="F9" i="26"/>
  <c r="G14" i="26"/>
  <c r="E21" i="26"/>
  <c r="F27" i="26"/>
  <c r="G5" i="22"/>
  <c r="E12" i="22"/>
  <c r="F18" i="22"/>
  <c r="G24" i="22"/>
  <c r="F4" i="10"/>
  <c r="G17" i="10"/>
  <c r="E24" i="10"/>
  <c r="F15" i="11"/>
  <c r="E25" i="11"/>
  <c r="D2" i="2"/>
  <c r="D10" i="2"/>
  <c r="D18" i="2"/>
  <c r="E98" i="2"/>
  <c r="E94" i="2"/>
  <c r="E90" i="2"/>
  <c r="E86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G8" i="12"/>
  <c r="G16" i="12"/>
  <c r="G24" i="12"/>
  <c r="G32" i="12"/>
  <c r="G40" i="12"/>
  <c r="G48" i="12"/>
  <c r="G56" i="12"/>
  <c r="G64" i="12"/>
  <c r="G72" i="12"/>
  <c r="G80" i="12"/>
  <c r="G88" i="12"/>
  <c r="G96" i="12"/>
  <c r="G2" i="18"/>
  <c r="F20" i="18"/>
  <c r="F11" i="18"/>
  <c r="F7" i="27"/>
  <c r="G13" i="27"/>
  <c r="E20" i="27"/>
  <c r="F26" i="27"/>
  <c r="G4" i="5"/>
  <c r="E11" i="5"/>
  <c r="F17" i="5"/>
  <c r="G23" i="5"/>
  <c r="E17" i="9"/>
  <c r="G6" i="29"/>
  <c r="G16" i="29"/>
  <c r="G19" i="29"/>
  <c r="F5" i="34"/>
  <c r="F8" i="2"/>
  <c r="G8" i="2" s="1"/>
  <c r="F16" i="2"/>
  <c r="G16" i="2" s="1"/>
  <c r="F24" i="2"/>
  <c r="G24" i="2" s="1"/>
  <c r="F32" i="2"/>
  <c r="G32" i="2" s="1"/>
  <c r="F40" i="2"/>
  <c r="G40" i="2" s="1"/>
  <c r="F48" i="2"/>
  <c r="G48" i="2" s="1"/>
  <c r="F56" i="2"/>
  <c r="G56" i="2" s="1"/>
  <c r="F64" i="2"/>
  <c r="G64" i="2" s="1"/>
  <c r="F72" i="2"/>
  <c r="G72" i="2" s="1"/>
  <c r="F80" i="2"/>
  <c r="G80" i="2" s="1"/>
  <c r="F88" i="2"/>
  <c r="G88" i="2" s="1"/>
  <c r="F96" i="2"/>
  <c r="G96" i="2" s="1"/>
  <c r="E27" i="18"/>
  <c r="E23" i="18"/>
  <c r="E18" i="18"/>
  <c r="E13" i="18"/>
  <c r="E9" i="18"/>
  <c r="E4" i="18"/>
  <c r="G5" i="27"/>
  <c r="E12" i="27"/>
  <c r="F18" i="27"/>
  <c r="G24" i="27"/>
  <c r="E3" i="5"/>
  <c r="F9" i="5"/>
  <c r="G14" i="5"/>
  <c r="E21" i="5"/>
  <c r="F27" i="5"/>
  <c r="F15" i="9"/>
  <c r="F16" i="34"/>
  <c r="G21" i="34"/>
  <c r="G5" i="32"/>
  <c r="E11" i="32"/>
  <c r="F17" i="32"/>
  <c r="G23" i="32"/>
  <c r="E2" i="33"/>
  <c r="F7" i="33"/>
  <c r="G13" i="33"/>
  <c r="E20" i="33"/>
  <c r="F26" i="33"/>
  <c r="G4" i="20"/>
  <c r="E11" i="20"/>
  <c r="F17" i="20"/>
  <c r="G23" i="20"/>
  <c r="E2" i="35"/>
  <c r="F7" i="35"/>
  <c r="G13" i="35"/>
  <c r="E20" i="35"/>
  <c r="F26" i="35"/>
  <c r="G4" i="37"/>
  <c r="E11" i="37"/>
  <c r="F17" i="37"/>
  <c r="G23" i="37"/>
  <c r="E2" i="39"/>
  <c r="F7" i="39"/>
  <c r="G13" i="39"/>
  <c r="E20" i="39"/>
  <c r="F26" i="39"/>
  <c r="E3" i="42"/>
  <c r="E6" i="42"/>
  <c r="E10" i="42"/>
  <c r="E14" i="42"/>
  <c r="E18" i="42"/>
  <c r="E22" i="42"/>
  <c r="E4" i="43"/>
  <c r="E9" i="43"/>
  <c r="E13" i="43"/>
  <c r="E17" i="43"/>
  <c r="E21" i="43"/>
  <c r="E25" i="43"/>
  <c r="E4" i="44"/>
  <c r="E11" i="44"/>
  <c r="E15" i="44"/>
  <c r="E19" i="44"/>
  <c r="E23" i="44"/>
  <c r="G4" i="24"/>
  <c r="E11" i="24"/>
  <c r="F17" i="24"/>
  <c r="G23" i="24"/>
  <c r="E2" i="25"/>
  <c r="G7" i="25"/>
  <c r="E14" i="25"/>
  <c r="F20" i="25"/>
  <c r="G26" i="25"/>
  <c r="E5" i="4"/>
  <c r="F11" i="4"/>
  <c r="G17" i="4"/>
  <c r="E24" i="4"/>
  <c r="F2" i="30"/>
  <c r="G7" i="30"/>
  <c r="E14" i="30"/>
  <c r="F20" i="30"/>
  <c r="G26" i="30"/>
  <c r="E5" i="31"/>
  <c r="F12" i="31"/>
  <c r="G18" i="31"/>
  <c r="E25" i="31"/>
  <c r="F2" i="7"/>
  <c r="G7" i="7"/>
  <c r="E14" i="7"/>
  <c r="F20" i="7"/>
  <c r="G26" i="7"/>
  <c r="E5" i="3"/>
  <c r="F11" i="3"/>
  <c r="G17" i="3"/>
  <c r="E24" i="3"/>
  <c r="F2" i="19"/>
  <c r="G7" i="19"/>
  <c r="E14" i="19"/>
  <c r="F20" i="19"/>
  <c r="G26" i="19"/>
  <c r="E5" i="38"/>
  <c r="F11" i="38"/>
  <c r="G17" i="38"/>
  <c r="E24" i="38"/>
  <c r="F2" i="36"/>
  <c r="G7" i="36"/>
  <c r="E14" i="36"/>
  <c r="F20" i="36"/>
  <c r="G26" i="36"/>
  <c r="E5" i="6"/>
  <c r="F11" i="6"/>
  <c r="G17" i="6"/>
  <c r="E24" i="6"/>
  <c r="F4" i="45"/>
  <c r="F10" i="45"/>
  <c r="F18" i="45"/>
  <c r="F2" i="41"/>
  <c r="F9" i="41"/>
  <c r="F17" i="41"/>
  <c r="F2" i="8"/>
  <c r="F10" i="8"/>
  <c r="F18" i="8"/>
  <c r="F2" i="26"/>
  <c r="G7" i="26"/>
  <c r="E14" i="26"/>
  <c r="F20" i="26"/>
  <c r="G26" i="26"/>
  <c r="E5" i="22"/>
  <c r="F11" i="22"/>
  <c r="G17" i="22"/>
  <c r="E24" i="22"/>
  <c r="F3" i="10"/>
  <c r="F12" i="10"/>
  <c r="E17" i="10"/>
  <c r="F23" i="10"/>
  <c r="F7" i="11"/>
  <c r="F14" i="11"/>
  <c r="F24" i="11"/>
  <c r="G29" i="11"/>
  <c r="D9" i="2"/>
  <c r="D17" i="2"/>
  <c r="D25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G7" i="12"/>
  <c r="G15" i="12"/>
  <c r="G23" i="12"/>
  <c r="G31" i="12"/>
  <c r="G39" i="12"/>
  <c r="G47" i="12"/>
  <c r="G55" i="12"/>
  <c r="G63" i="12"/>
  <c r="G71" i="12"/>
  <c r="G79" i="12"/>
  <c r="G87" i="12"/>
  <c r="G95" i="12"/>
  <c r="E2" i="18"/>
  <c r="F21" i="18"/>
  <c r="F12" i="18"/>
  <c r="F3" i="18"/>
  <c r="G6" i="27"/>
  <c r="E13" i="27"/>
  <c r="F19" i="27"/>
  <c r="G25" i="27"/>
  <c r="E4" i="5"/>
  <c r="F10" i="5"/>
  <c r="G16" i="5"/>
  <c r="E23" i="5"/>
  <c r="F28" i="5"/>
  <c r="F16" i="9"/>
  <c r="G21" i="9"/>
  <c r="G5" i="29"/>
  <c r="G13" i="29"/>
  <c r="F3" i="34"/>
  <c r="F12" i="34"/>
  <c r="G18" i="34"/>
  <c r="F3" i="32"/>
  <c r="F11" i="32"/>
  <c r="G17" i="32"/>
  <c r="E24" i="32"/>
  <c r="F2" i="33"/>
  <c r="G7" i="33"/>
  <c r="E14" i="33"/>
  <c r="F20" i="33"/>
  <c r="G26" i="33"/>
  <c r="E5" i="20"/>
  <c r="F11" i="20"/>
  <c r="G17" i="20"/>
  <c r="E24" i="20"/>
  <c r="F2" i="35"/>
  <c r="G7" i="35"/>
  <c r="E14" i="35"/>
  <c r="F20" i="35"/>
  <c r="G26" i="35"/>
  <c r="E5" i="37"/>
  <c r="F11" i="37"/>
  <c r="G17" i="37"/>
  <c r="E24" i="37"/>
  <c r="F2" i="39"/>
  <c r="G7" i="39"/>
  <c r="E14" i="39"/>
  <c r="F20" i="39"/>
  <c r="G26" i="39"/>
  <c r="F12" i="42"/>
  <c r="F20" i="42"/>
  <c r="F6" i="43"/>
  <c r="F15" i="43"/>
  <c r="F23" i="43"/>
  <c r="F6" i="44"/>
  <c r="F13" i="44"/>
  <c r="F21" i="44"/>
  <c r="E5" i="24"/>
  <c r="F11" i="24"/>
  <c r="G17" i="24"/>
  <c r="E24" i="24"/>
  <c r="F2" i="25"/>
  <c r="E9" i="25"/>
  <c r="F14" i="25"/>
  <c r="G20" i="25"/>
  <c r="E27" i="25"/>
  <c r="F5" i="4"/>
  <c r="G11" i="4"/>
  <c r="E18" i="4"/>
  <c r="F24" i="4"/>
  <c r="G2" i="30"/>
  <c r="E9" i="30"/>
  <c r="F14" i="30"/>
  <c r="G20" i="30"/>
  <c r="E27" i="30"/>
  <c r="F5" i="31"/>
  <c r="G12" i="31"/>
  <c r="E19" i="31"/>
  <c r="F25" i="31"/>
  <c r="G2" i="7"/>
  <c r="E9" i="7"/>
  <c r="F14" i="7"/>
  <c r="G20" i="7"/>
  <c r="E27" i="7"/>
  <c r="F5" i="3"/>
  <c r="G11" i="3"/>
  <c r="E18" i="3"/>
  <c r="F24" i="3"/>
  <c r="G2" i="19"/>
  <c r="E9" i="19"/>
  <c r="F14" i="19"/>
  <c r="G20" i="19"/>
  <c r="E27" i="19"/>
  <c r="F5" i="38"/>
  <c r="G11" i="38"/>
  <c r="E18" i="38"/>
  <c r="F24" i="38"/>
  <c r="G2" i="36"/>
  <c r="E9" i="36"/>
  <c r="F14" i="36"/>
  <c r="G20" i="36"/>
  <c r="E27" i="36"/>
  <c r="F5" i="6"/>
  <c r="G11" i="6"/>
  <c r="E18" i="6"/>
  <c r="F24" i="6"/>
  <c r="G4" i="45"/>
  <c r="G8" i="45"/>
  <c r="G10" i="45"/>
  <c r="G14" i="45"/>
  <c r="G18" i="45"/>
  <c r="G22" i="45"/>
  <c r="G2" i="41"/>
  <c r="G5" i="41"/>
  <c r="G9" i="41"/>
  <c r="G13" i="41"/>
  <c r="G17" i="41"/>
  <c r="G21" i="41"/>
  <c r="G2" i="8"/>
  <c r="G6" i="8"/>
  <c r="G10" i="8"/>
  <c r="G14" i="8"/>
  <c r="G18" i="8"/>
  <c r="G22" i="8"/>
  <c r="G2" i="26"/>
  <c r="E9" i="26"/>
  <c r="F14" i="26"/>
  <c r="G20" i="26"/>
  <c r="E27" i="26"/>
  <c r="F5" i="22"/>
  <c r="G11" i="22"/>
  <c r="E18" i="22"/>
  <c r="F24" i="22"/>
  <c r="G3" i="10"/>
  <c r="G7" i="10"/>
  <c r="G12" i="10"/>
  <c r="G14" i="10"/>
  <c r="E21" i="10"/>
  <c r="F26" i="10"/>
  <c r="G11" i="11"/>
  <c r="G15" i="11"/>
  <c r="G20" i="11"/>
  <c r="E26" i="11"/>
  <c r="C3" i="2"/>
  <c r="C7" i="2"/>
  <c r="C11" i="2"/>
  <c r="C15" i="2"/>
  <c r="C19" i="2"/>
  <c r="C23" i="2"/>
  <c r="D96" i="2"/>
  <c r="D88" i="2"/>
  <c r="D80" i="2"/>
  <c r="D72" i="2"/>
  <c r="D64" i="2"/>
  <c r="D56" i="2"/>
  <c r="D48" i="2"/>
  <c r="D40" i="2"/>
  <c r="D32" i="2"/>
  <c r="H2" i="12"/>
  <c r="H6" i="12"/>
  <c r="H10" i="12"/>
  <c r="H14" i="12"/>
  <c r="H18" i="12"/>
  <c r="H22" i="12"/>
  <c r="H26" i="12"/>
  <c r="H30" i="12"/>
  <c r="H34" i="12"/>
  <c r="H38" i="12"/>
  <c r="H42" i="12"/>
  <c r="H46" i="12"/>
  <c r="H50" i="12"/>
  <c r="H54" i="12"/>
  <c r="H58" i="12"/>
  <c r="H62" i="12"/>
  <c r="H66" i="12"/>
  <c r="H70" i="12"/>
  <c r="H74" i="12"/>
  <c r="H78" i="12"/>
  <c r="H82" i="12"/>
  <c r="H86" i="12"/>
  <c r="H90" i="12"/>
  <c r="H94" i="12"/>
  <c r="F3" i="13"/>
  <c r="H8" i="13"/>
  <c r="H12" i="13"/>
  <c r="H16" i="13"/>
  <c r="H20" i="13"/>
  <c r="H24" i="13"/>
  <c r="H28" i="13"/>
  <c r="H32" i="13"/>
  <c r="H36" i="13"/>
  <c r="H40" i="13"/>
  <c r="H44" i="13"/>
  <c r="H48" i="13"/>
  <c r="H52" i="13"/>
  <c r="H56" i="13"/>
  <c r="H60" i="13"/>
  <c r="H64" i="13"/>
  <c r="H68" i="13"/>
  <c r="H72" i="13"/>
  <c r="H76" i="13"/>
  <c r="H80" i="13"/>
  <c r="H84" i="13"/>
  <c r="H88" i="13"/>
  <c r="H92" i="13"/>
  <c r="H96" i="13"/>
  <c r="H3" i="14"/>
  <c r="H7" i="14"/>
  <c r="H11" i="14"/>
  <c r="H15" i="14"/>
  <c r="H19" i="14"/>
  <c r="H23" i="14"/>
  <c r="H27" i="14"/>
  <c r="H31" i="14"/>
  <c r="H35" i="14"/>
  <c r="H39" i="14"/>
  <c r="H43" i="14"/>
  <c r="H47" i="14"/>
  <c r="H51" i="14"/>
  <c r="H55" i="14"/>
  <c r="H59" i="14"/>
  <c r="H63" i="14"/>
  <c r="H67" i="14"/>
  <c r="H71" i="14"/>
  <c r="H75" i="14"/>
  <c r="H79" i="14"/>
  <c r="H83" i="14"/>
  <c r="H87" i="14"/>
  <c r="H91" i="14"/>
  <c r="H95" i="14"/>
  <c r="H2" i="15"/>
  <c r="H6" i="15"/>
  <c r="H10" i="15"/>
  <c r="H14" i="15"/>
  <c r="H18" i="15"/>
  <c r="H22" i="15"/>
  <c r="H26" i="15"/>
  <c r="H30" i="15"/>
  <c r="H34" i="15"/>
  <c r="H38" i="15"/>
  <c r="H42" i="15"/>
  <c r="H46" i="15"/>
  <c r="H50" i="15"/>
  <c r="H54" i="15"/>
  <c r="H58" i="15"/>
  <c r="H62" i="15"/>
  <c r="H66" i="15"/>
  <c r="H70" i="15"/>
  <c r="H74" i="15"/>
  <c r="H78" i="15"/>
  <c r="H82" i="15"/>
  <c r="H86" i="15"/>
  <c r="H90" i="15"/>
  <c r="H94" i="15"/>
  <c r="H98" i="15"/>
  <c r="H5" i="16"/>
  <c r="H9" i="16"/>
  <c r="H13" i="16"/>
  <c r="H17" i="16"/>
  <c r="H21" i="16"/>
  <c r="H25" i="16"/>
  <c r="H29" i="16"/>
  <c r="H33" i="16"/>
  <c r="H37" i="16"/>
  <c r="H41" i="16"/>
  <c r="H45" i="16"/>
  <c r="H49" i="16"/>
  <c r="H53" i="16"/>
  <c r="H57" i="16"/>
  <c r="H61" i="16"/>
  <c r="H65" i="16"/>
  <c r="H69" i="16"/>
  <c r="H73" i="16"/>
  <c r="H77" i="16"/>
  <c r="H81" i="16"/>
  <c r="H85" i="16"/>
  <c r="H89" i="16"/>
  <c r="H93" i="16"/>
  <c r="H97" i="16"/>
  <c r="H4" i="47"/>
  <c r="H8" i="47"/>
  <c r="H12" i="47"/>
  <c r="H16" i="47"/>
  <c r="H20" i="47"/>
  <c r="H24" i="47"/>
  <c r="H28" i="47"/>
  <c r="H32" i="47"/>
  <c r="H36" i="47"/>
  <c r="H40" i="47"/>
  <c r="H44" i="47"/>
  <c r="H48" i="47"/>
  <c r="H52" i="47"/>
  <c r="H56" i="47"/>
  <c r="H60" i="47"/>
  <c r="H64" i="47"/>
  <c r="H68" i="47"/>
  <c r="H72" i="47"/>
  <c r="H76" i="47"/>
  <c r="H80" i="47"/>
  <c r="H84" i="47"/>
  <c r="H88" i="47"/>
  <c r="H92" i="47"/>
  <c r="H96" i="47"/>
  <c r="H3" i="48"/>
  <c r="H7" i="48"/>
  <c r="H11" i="48"/>
  <c r="H15" i="48"/>
  <c r="H19" i="48"/>
  <c r="H23" i="48"/>
  <c r="H27" i="48"/>
  <c r="H31" i="48"/>
  <c r="H35" i="48"/>
  <c r="H39" i="48"/>
  <c r="H43" i="48"/>
  <c r="H47" i="48"/>
  <c r="H51" i="48"/>
  <c r="H55" i="48"/>
  <c r="H59" i="48"/>
  <c r="H63" i="48"/>
  <c r="H67" i="48"/>
  <c r="H71" i="48"/>
  <c r="H75" i="48"/>
  <c r="H79" i="48"/>
  <c r="H83" i="48"/>
  <c r="H87" i="48"/>
  <c r="H91" i="48"/>
  <c r="H95" i="48"/>
  <c r="H5" i="50"/>
  <c r="H9" i="50"/>
  <c r="H13" i="50"/>
  <c r="H17" i="50"/>
  <c r="H21" i="50"/>
  <c r="H25" i="50"/>
  <c r="H29" i="50"/>
  <c r="H33" i="50"/>
  <c r="H37" i="50"/>
  <c r="H41" i="50"/>
  <c r="H45" i="50"/>
  <c r="H49" i="50"/>
  <c r="H53" i="50"/>
  <c r="H57" i="50"/>
  <c r="H61" i="50"/>
  <c r="H65" i="50"/>
  <c r="H69" i="50"/>
  <c r="H73" i="50"/>
  <c r="H77" i="50"/>
  <c r="H81" i="50"/>
  <c r="H85" i="50"/>
  <c r="H89" i="50"/>
  <c r="H93" i="50"/>
  <c r="H97" i="50"/>
  <c r="H4" i="51"/>
  <c r="H8" i="51"/>
  <c r="H12" i="51"/>
  <c r="H16" i="51"/>
  <c r="H20" i="51"/>
  <c r="H24" i="51"/>
  <c r="H28" i="51"/>
  <c r="H32" i="51"/>
  <c r="H36" i="51"/>
  <c r="H40" i="51"/>
  <c r="H44" i="51"/>
  <c r="H48" i="51"/>
  <c r="H52" i="51"/>
  <c r="H56" i="51"/>
  <c r="H60" i="51"/>
  <c r="H64" i="51"/>
  <c r="H68" i="51"/>
  <c r="H72" i="51"/>
  <c r="H76" i="51"/>
  <c r="H80" i="51"/>
  <c r="H84" i="51"/>
  <c r="H88" i="51"/>
  <c r="H92" i="51"/>
  <c r="H96" i="51"/>
  <c r="H3" i="52"/>
  <c r="H7" i="52"/>
  <c r="H11" i="52"/>
  <c r="H15" i="52"/>
  <c r="H19" i="52"/>
  <c r="H23" i="52"/>
  <c r="H27" i="52"/>
  <c r="H31" i="52"/>
  <c r="H35" i="52"/>
  <c r="H39" i="52"/>
  <c r="H43" i="52"/>
  <c r="H47" i="52"/>
  <c r="H51" i="52"/>
  <c r="H55" i="52"/>
  <c r="H59" i="52"/>
  <c r="H63" i="52"/>
  <c r="H67" i="52"/>
  <c r="H71" i="52"/>
  <c r="H75" i="52"/>
  <c r="H79" i="52"/>
  <c r="H83" i="52"/>
  <c r="H87" i="52"/>
  <c r="H91" i="52"/>
  <c r="H95" i="52"/>
  <c r="G3" i="53"/>
  <c r="G11" i="53"/>
  <c r="G19" i="53"/>
  <c r="G27" i="53"/>
  <c r="G35" i="53"/>
  <c r="G43" i="53"/>
  <c r="G51" i="53"/>
  <c r="G5" i="13"/>
  <c r="G13" i="13"/>
  <c r="G21" i="13"/>
  <c r="G29" i="13"/>
  <c r="G37" i="13"/>
  <c r="G45" i="13"/>
  <c r="G53" i="13"/>
  <c r="G61" i="13"/>
  <c r="G69" i="13"/>
  <c r="G77" i="13"/>
  <c r="G85" i="13"/>
  <c r="G93" i="13"/>
  <c r="G4" i="14"/>
  <c r="G12" i="14"/>
  <c r="G20" i="14"/>
  <c r="G28" i="14"/>
  <c r="G36" i="14"/>
  <c r="G44" i="14"/>
  <c r="G52" i="14"/>
  <c r="G60" i="14"/>
  <c r="G68" i="14"/>
  <c r="G76" i="14"/>
  <c r="G84" i="14"/>
  <c r="G92" i="14"/>
  <c r="G3" i="15"/>
  <c r="G11" i="15"/>
  <c r="G19" i="15"/>
  <c r="G27" i="15"/>
  <c r="G35" i="15"/>
  <c r="G43" i="15"/>
  <c r="G51" i="15"/>
  <c r="G59" i="15"/>
  <c r="G67" i="15"/>
  <c r="G75" i="15"/>
  <c r="G83" i="15"/>
  <c r="G91" i="15"/>
  <c r="G2" i="16"/>
  <c r="G10" i="16"/>
  <c r="G18" i="16"/>
  <c r="G26" i="16"/>
  <c r="G34" i="16"/>
  <c r="G42" i="16"/>
  <c r="G50" i="16"/>
  <c r="G58" i="16"/>
  <c r="G66" i="16"/>
  <c r="G74" i="16"/>
  <c r="G82" i="16"/>
  <c r="G90" i="16"/>
  <c r="G98" i="16"/>
  <c r="G9" i="47"/>
  <c r="G17" i="47"/>
  <c r="G25" i="47"/>
  <c r="G33" i="47"/>
  <c r="G41" i="47"/>
  <c r="G49" i="47"/>
  <c r="G57" i="47"/>
  <c r="G65" i="47"/>
  <c r="G73" i="47"/>
  <c r="G81" i="47"/>
  <c r="G89" i="47"/>
  <c r="G97" i="47"/>
  <c r="G8" i="48"/>
  <c r="G16" i="48"/>
  <c r="G24" i="48"/>
  <c r="G32" i="48"/>
  <c r="G40" i="48"/>
  <c r="G48" i="48"/>
  <c r="G56" i="48"/>
  <c r="G64" i="48"/>
  <c r="G72" i="48"/>
  <c r="G80" i="48"/>
  <c r="G88" i="48"/>
  <c r="G96" i="48"/>
  <c r="G6" i="50"/>
  <c r="G14" i="50"/>
  <c r="G22" i="50"/>
  <c r="G30" i="50"/>
  <c r="G38" i="50"/>
  <c r="G46" i="50"/>
  <c r="G54" i="50"/>
  <c r="G62" i="50"/>
  <c r="G70" i="50"/>
  <c r="G78" i="50"/>
  <c r="G86" i="50"/>
  <c r="G94" i="50"/>
  <c r="G11" i="34"/>
  <c r="F24" i="34"/>
  <c r="G2" i="32"/>
  <c r="G10" i="32"/>
  <c r="E17" i="32"/>
  <c r="F23" i="32"/>
  <c r="G28" i="32"/>
  <c r="E7" i="33"/>
  <c r="F13" i="33"/>
  <c r="G19" i="33"/>
  <c r="E26" i="33"/>
  <c r="F4" i="20"/>
  <c r="G10" i="20"/>
  <c r="E17" i="20"/>
  <c r="F23" i="20"/>
  <c r="G28" i="20"/>
  <c r="E7" i="35"/>
  <c r="F13" i="35"/>
  <c r="G19" i="35"/>
  <c r="E26" i="35"/>
  <c r="F4" i="37"/>
  <c r="G10" i="37"/>
  <c r="E17" i="37"/>
  <c r="F23" i="37"/>
  <c r="G28" i="37"/>
  <c r="E7" i="39"/>
  <c r="F13" i="39"/>
  <c r="G19" i="39"/>
  <c r="E26" i="39"/>
  <c r="F4" i="42"/>
  <c r="F11" i="42"/>
  <c r="F19" i="42"/>
  <c r="F5" i="43"/>
  <c r="F14" i="43"/>
  <c r="F22" i="43"/>
  <c r="F5" i="44"/>
  <c r="F12" i="44"/>
  <c r="F20" i="44"/>
  <c r="F4" i="24"/>
  <c r="G10" i="24"/>
  <c r="E17" i="24"/>
  <c r="F23" i="24"/>
  <c r="G28" i="24"/>
  <c r="F7" i="25"/>
  <c r="G13" i="25"/>
  <c r="E20" i="25"/>
  <c r="F26" i="25"/>
  <c r="G4" i="4"/>
  <c r="E11" i="4"/>
  <c r="F17" i="4"/>
  <c r="G23" i="4"/>
  <c r="E2" i="30"/>
  <c r="F7" i="30"/>
  <c r="G13" i="30"/>
  <c r="E20" i="30"/>
  <c r="F26" i="30"/>
  <c r="G4" i="31"/>
  <c r="E12" i="31"/>
  <c r="F18" i="31"/>
  <c r="G24" i="31"/>
  <c r="E2" i="7"/>
  <c r="F7" i="7"/>
  <c r="G13" i="7"/>
  <c r="E20" i="7"/>
  <c r="F26" i="7"/>
  <c r="G4" i="3"/>
  <c r="E11" i="3"/>
  <c r="F17" i="3"/>
  <c r="G23" i="3"/>
  <c r="E2" i="19"/>
  <c r="F7" i="19"/>
  <c r="G13" i="19"/>
  <c r="E20" i="19"/>
  <c r="F26" i="19"/>
  <c r="G4" i="38"/>
  <c r="E11" i="38"/>
  <c r="F17" i="38"/>
  <c r="G23" i="38"/>
  <c r="E2" i="36"/>
  <c r="F7" i="36"/>
  <c r="G13" i="36"/>
  <c r="E20" i="36"/>
  <c r="F26" i="36"/>
  <c r="G4" i="6"/>
  <c r="E11" i="6"/>
  <c r="F17" i="6"/>
  <c r="G23" i="6"/>
  <c r="E4" i="45"/>
  <c r="E8" i="45"/>
  <c r="E10" i="45"/>
  <c r="E14" i="45"/>
  <c r="E18" i="45"/>
  <c r="E22" i="45"/>
  <c r="E2" i="41"/>
  <c r="E5" i="41"/>
  <c r="E9" i="41"/>
  <c r="E13" i="41"/>
  <c r="E17" i="41"/>
  <c r="E21" i="41"/>
  <c r="E2" i="8"/>
  <c r="E6" i="8"/>
  <c r="E10" i="8"/>
  <c r="E14" i="8"/>
  <c r="E18" i="8"/>
  <c r="E22" i="8"/>
  <c r="E2" i="26"/>
  <c r="F7" i="26"/>
  <c r="G13" i="26"/>
  <c r="E20" i="26"/>
  <c r="F26" i="26"/>
  <c r="G4" i="22"/>
  <c r="E11" i="22"/>
  <c r="F17" i="22"/>
  <c r="G23" i="22"/>
  <c r="E3" i="10"/>
  <c r="E7" i="10"/>
  <c r="E12" i="10"/>
  <c r="E14" i="10"/>
  <c r="F19" i="10"/>
  <c r="G25" i="10"/>
  <c r="E11" i="11"/>
  <c r="E15" i="11"/>
  <c r="E20" i="11"/>
  <c r="F25" i="11"/>
  <c r="E2" i="2"/>
  <c r="E6" i="2"/>
  <c r="E10" i="2"/>
  <c r="E14" i="2"/>
  <c r="E18" i="2"/>
  <c r="E22" i="2"/>
  <c r="D97" i="2"/>
  <c r="D89" i="2"/>
  <c r="D81" i="2"/>
  <c r="D73" i="2"/>
  <c r="D65" i="2"/>
  <c r="D57" i="2"/>
  <c r="D49" i="2"/>
  <c r="D41" i="2"/>
  <c r="D33" i="2"/>
  <c r="F2" i="12"/>
  <c r="F6" i="12"/>
  <c r="F10" i="12"/>
  <c r="F14" i="12"/>
  <c r="F18" i="12"/>
  <c r="F22" i="12"/>
  <c r="F26" i="12"/>
  <c r="F30" i="12"/>
  <c r="F34" i="12"/>
  <c r="F38" i="12"/>
  <c r="F42" i="12"/>
  <c r="F46" i="12"/>
  <c r="F50" i="12"/>
  <c r="F54" i="12"/>
  <c r="F58" i="12"/>
  <c r="F62" i="12"/>
  <c r="F66" i="12"/>
  <c r="F70" i="12"/>
  <c r="F74" i="12"/>
  <c r="F78" i="12"/>
  <c r="F82" i="12"/>
  <c r="F86" i="12"/>
  <c r="F90" i="12"/>
  <c r="F94" i="12"/>
  <c r="F2" i="13"/>
  <c r="F8" i="13"/>
  <c r="F12" i="13"/>
  <c r="F16" i="13"/>
  <c r="F20" i="13"/>
  <c r="F24" i="13"/>
  <c r="F28" i="13"/>
  <c r="F32" i="13"/>
  <c r="F36" i="13"/>
  <c r="F40" i="13"/>
  <c r="F44" i="13"/>
  <c r="F48" i="13"/>
  <c r="F52" i="13"/>
  <c r="F56" i="13"/>
  <c r="F60" i="13"/>
  <c r="F64" i="13"/>
  <c r="F68" i="13"/>
  <c r="F72" i="13"/>
  <c r="F76" i="13"/>
  <c r="F80" i="13"/>
  <c r="F84" i="13"/>
  <c r="F88" i="13"/>
  <c r="F92" i="13"/>
  <c r="F96" i="13"/>
  <c r="F3" i="14"/>
  <c r="F7" i="14"/>
  <c r="F11" i="14"/>
  <c r="F15" i="14"/>
  <c r="F19" i="14"/>
  <c r="F23" i="14"/>
  <c r="F27" i="14"/>
  <c r="F31" i="14"/>
  <c r="F35" i="14"/>
  <c r="F39" i="14"/>
  <c r="F43" i="14"/>
  <c r="F47" i="14"/>
  <c r="F51" i="14"/>
  <c r="F55" i="14"/>
  <c r="F59" i="14"/>
  <c r="F63" i="14"/>
  <c r="F67" i="14"/>
  <c r="F71" i="14"/>
  <c r="F75" i="14"/>
  <c r="F79" i="14"/>
  <c r="F83" i="14"/>
  <c r="F87" i="14"/>
  <c r="F91" i="14"/>
  <c r="F95" i="14"/>
  <c r="F2" i="15"/>
  <c r="F6" i="15"/>
  <c r="F10" i="15"/>
  <c r="F14" i="15"/>
  <c r="F18" i="15"/>
  <c r="F22" i="15"/>
  <c r="F26" i="15"/>
  <c r="F30" i="15"/>
  <c r="F34" i="15"/>
  <c r="F38" i="15"/>
  <c r="F42" i="15"/>
  <c r="F46" i="15"/>
  <c r="F50" i="15"/>
  <c r="F54" i="15"/>
  <c r="F58" i="15"/>
  <c r="F62" i="15"/>
  <c r="F66" i="15"/>
  <c r="F70" i="15"/>
  <c r="F74" i="15"/>
  <c r="F78" i="15"/>
  <c r="F82" i="15"/>
  <c r="F86" i="15"/>
  <c r="F90" i="15"/>
  <c r="F94" i="15"/>
  <c r="F98" i="15"/>
  <c r="F5" i="16"/>
  <c r="F9" i="16"/>
  <c r="F13" i="16"/>
  <c r="F17" i="16"/>
  <c r="F21" i="16"/>
  <c r="F25" i="16"/>
  <c r="F29" i="16"/>
  <c r="F33" i="16"/>
  <c r="F37" i="16"/>
  <c r="F41" i="16"/>
  <c r="F45" i="16"/>
  <c r="F49" i="16"/>
  <c r="F53" i="16"/>
  <c r="F57" i="16"/>
  <c r="F61" i="16"/>
  <c r="F65" i="16"/>
  <c r="F69" i="16"/>
  <c r="F73" i="16"/>
  <c r="F77" i="16"/>
  <c r="F81" i="16"/>
  <c r="F85" i="16"/>
  <c r="F89" i="16"/>
  <c r="F93" i="16"/>
  <c r="F97" i="16"/>
  <c r="F4" i="47"/>
  <c r="F8" i="47"/>
  <c r="F12" i="47"/>
  <c r="F16" i="47"/>
  <c r="F20" i="47"/>
  <c r="F24" i="47"/>
  <c r="F28" i="47"/>
  <c r="F32" i="47"/>
  <c r="F36" i="47"/>
  <c r="F40" i="47"/>
  <c r="F44" i="47"/>
  <c r="F48" i="47"/>
  <c r="F52" i="47"/>
  <c r="F56" i="47"/>
  <c r="F60" i="47"/>
  <c r="F64" i="47"/>
  <c r="F68" i="47"/>
  <c r="F72" i="47"/>
  <c r="F76" i="47"/>
  <c r="F80" i="47"/>
  <c r="F84" i="47"/>
  <c r="F88" i="47"/>
  <c r="F92" i="47"/>
  <c r="F96" i="47"/>
  <c r="F3" i="48"/>
  <c r="F7" i="48"/>
  <c r="F11" i="48"/>
  <c r="F15" i="48"/>
  <c r="F19" i="48"/>
  <c r="F23" i="48"/>
  <c r="F27" i="48"/>
  <c r="F31" i="48"/>
  <c r="F35" i="48"/>
  <c r="F39" i="48"/>
  <c r="F43" i="48"/>
  <c r="F47" i="48"/>
  <c r="F51" i="48"/>
  <c r="F55" i="48"/>
  <c r="F59" i="48"/>
  <c r="F63" i="48"/>
  <c r="F67" i="48"/>
  <c r="F71" i="48"/>
  <c r="F75" i="48"/>
  <c r="F79" i="48"/>
  <c r="F83" i="48"/>
  <c r="F87" i="48"/>
  <c r="F91" i="48"/>
  <c r="F95" i="48"/>
  <c r="F5" i="50"/>
  <c r="F9" i="50"/>
  <c r="F13" i="50"/>
  <c r="F17" i="50"/>
  <c r="F21" i="50"/>
  <c r="F29" i="50"/>
  <c r="F37" i="50"/>
  <c r="F45" i="50"/>
  <c r="F53" i="50"/>
  <c r="F61" i="50"/>
  <c r="F69" i="50"/>
  <c r="F77" i="50"/>
  <c r="F85" i="50"/>
  <c r="F93" i="50"/>
  <c r="F4" i="51"/>
  <c r="F12" i="51"/>
  <c r="F20" i="51"/>
  <c r="F28" i="51"/>
  <c r="F36" i="51"/>
  <c r="F88" i="50"/>
  <c r="F7" i="51"/>
  <c r="F23" i="51"/>
  <c r="F38" i="51"/>
  <c r="F46" i="51"/>
  <c r="F54" i="51"/>
  <c r="F62" i="51"/>
  <c r="F70" i="51"/>
  <c r="F74" i="51"/>
  <c r="F78" i="51"/>
  <c r="F82" i="51"/>
  <c r="F86" i="51"/>
  <c r="F90" i="51"/>
  <c r="F94" i="51"/>
  <c r="F98" i="51"/>
  <c r="F5" i="52"/>
  <c r="F9" i="52"/>
  <c r="F13" i="52"/>
  <c r="F17" i="52"/>
  <c r="F21" i="52"/>
  <c r="F25" i="52"/>
  <c r="F29" i="52"/>
  <c r="F33" i="52"/>
  <c r="F37" i="52"/>
  <c r="F41" i="52"/>
  <c r="F45" i="52"/>
  <c r="F49" i="52"/>
  <c r="F53" i="52"/>
  <c r="F57" i="52"/>
  <c r="F61" i="52"/>
  <c r="F65" i="52"/>
  <c r="F69" i="52"/>
  <c r="F73" i="52"/>
  <c r="F77" i="52"/>
  <c r="F81" i="52"/>
  <c r="F85" i="52"/>
  <c r="F89" i="52"/>
  <c r="F93" i="52"/>
  <c r="F97" i="52"/>
  <c r="G6" i="53"/>
  <c r="G14" i="53"/>
  <c r="G22" i="53"/>
  <c r="G30" i="53"/>
  <c r="G38" i="53"/>
  <c r="G46" i="53"/>
  <c r="G97" i="12"/>
  <c r="G8" i="13"/>
  <c r="G16" i="13"/>
  <c r="G24" i="13"/>
  <c r="G32" i="13"/>
  <c r="G40" i="13"/>
  <c r="G48" i="13"/>
  <c r="G56" i="13"/>
  <c r="G64" i="13"/>
  <c r="G72" i="13"/>
  <c r="G80" i="13"/>
  <c r="G88" i="13"/>
  <c r="G96" i="13"/>
  <c r="G7" i="14"/>
  <c r="G15" i="14"/>
  <c r="G23" i="14"/>
  <c r="G31" i="14"/>
  <c r="G39" i="14"/>
  <c r="G47" i="14"/>
  <c r="G55" i="14"/>
  <c r="G63" i="14"/>
  <c r="G71" i="14"/>
  <c r="G79" i="14"/>
  <c r="G87" i="14"/>
  <c r="G95" i="14"/>
  <c r="G6" i="15"/>
  <c r="G14" i="15"/>
  <c r="G22" i="15"/>
  <c r="G30" i="15"/>
  <c r="G38" i="15"/>
  <c r="G46" i="15"/>
  <c r="G54" i="15"/>
  <c r="G62" i="15"/>
  <c r="G70" i="15"/>
  <c r="G78" i="15"/>
  <c r="G86" i="15"/>
  <c r="G94" i="15"/>
  <c r="G5" i="16"/>
  <c r="G13" i="16"/>
  <c r="G21" i="16"/>
  <c r="G29" i="16"/>
  <c r="G37" i="16"/>
  <c r="G45" i="16"/>
  <c r="G53" i="16"/>
  <c r="G61" i="16"/>
  <c r="G69" i="16"/>
  <c r="G77" i="16"/>
  <c r="G85" i="16"/>
  <c r="G93" i="16"/>
  <c r="G4" i="47"/>
  <c r="G12" i="47"/>
  <c r="G20" i="47"/>
  <c r="G28" i="47"/>
  <c r="G36" i="47"/>
  <c r="G44" i="47"/>
  <c r="G52" i="47"/>
  <c r="G60" i="47"/>
  <c r="G68" i="47"/>
  <c r="G76" i="47"/>
  <c r="G84" i="47"/>
  <c r="G92" i="47"/>
  <c r="G3" i="48"/>
  <c r="G11" i="48"/>
  <c r="G19" i="48"/>
  <c r="G27" i="48"/>
  <c r="G35" i="48"/>
  <c r="G43" i="48"/>
  <c r="G51" i="48"/>
  <c r="G59" i="48"/>
  <c r="G67" i="48"/>
  <c r="G75" i="48"/>
  <c r="G83" i="48"/>
  <c r="G91" i="48"/>
  <c r="G9" i="50"/>
  <c r="G17" i="50"/>
  <c r="G25" i="50"/>
  <c r="G33" i="50"/>
  <c r="G41" i="50"/>
  <c r="G49" i="50"/>
  <c r="G57" i="50"/>
  <c r="G65" i="50"/>
  <c r="G73" i="50"/>
  <c r="G87" i="50"/>
  <c r="G3" i="51"/>
  <c r="G11" i="51"/>
  <c r="G19" i="51"/>
  <c r="G27" i="51"/>
  <c r="G35" i="51"/>
  <c r="G43" i="51"/>
  <c r="G51" i="51"/>
  <c r="G59" i="51"/>
  <c r="G67" i="51"/>
  <c r="G75" i="51"/>
  <c r="G83" i="51"/>
  <c r="G91" i="51"/>
  <c r="G2" i="52"/>
  <c r="G10" i="52"/>
  <c r="G18" i="52"/>
  <c r="G26" i="52"/>
  <c r="G34" i="52"/>
  <c r="G42" i="52"/>
  <c r="G50" i="52"/>
  <c r="G58" i="52"/>
  <c r="G66" i="52"/>
  <c r="G74" i="52"/>
  <c r="G82" i="52"/>
  <c r="G90" i="52"/>
  <c r="G98" i="52"/>
  <c r="H5" i="53"/>
  <c r="H9" i="53"/>
  <c r="H13" i="53"/>
  <c r="H17" i="53"/>
  <c r="H21" i="53"/>
  <c r="H25" i="53"/>
  <c r="H29" i="53"/>
  <c r="H33" i="53"/>
  <c r="H37" i="53"/>
  <c r="H41" i="53"/>
  <c r="H45" i="53"/>
  <c r="H49" i="53"/>
  <c r="G54" i="53"/>
  <c r="G62" i="53"/>
  <c r="G70" i="53"/>
  <c r="G78" i="53"/>
  <c r="G86" i="53"/>
  <c r="G94" i="53"/>
  <c r="G5" i="54"/>
  <c r="G13" i="54"/>
  <c r="G21" i="54"/>
  <c r="G29" i="54"/>
  <c r="G37" i="54"/>
  <c r="G45" i="54"/>
  <c r="G53" i="54"/>
  <c r="G61" i="54"/>
  <c r="G69" i="54"/>
  <c r="G77" i="54"/>
  <c r="G85" i="54"/>
  <c r="G93" i="54"/>
  <c r="G4" i="55"/>
  <c r="G12" i="55"/>
  <c r="G20" i="55"/>
  <c r="G28" i="55"/>
  <c r="G36" i="55"/>
  <c r="G44" i="55"/>
  <c r="G52" i="55"/>
  <c r="G60" i="55"/>
  <c r="G68" i="55"/>
  <c r="G76" i="55"/>
  <c r="G84" i="55"/>
  <c r="G92" i="55"/>
  <c r="G3" i="56"/>
  <c r="G11" i="56"/>
  <c r="G19" i="56"/>
  <c r="G27" i="56"/>
  <c r="G35" i="56"/>
  <c r="G43" i="56"/>
  <c r="G51" i="56"/>
  <c r="G59" i="56"/>
  <c r="G67" i="56"/>
  <c r="G75" i="56"/>
  <c r="G83" i="56"/>
  <c r="G91" i="56"/>
  <c r="G2" i="57"/>
  <c r="G10" i="57"/>
  <c r="G18" i="57"/>
  <c r="G26" i="57"/>
  <c r="G34" i="57"/>
  <c r="G42" i="57"/>
  <c r="G50" i="57"/>
  <c r="G58" i="57"/>
  <c r="G66" i="57"/>
  <c r="G74" i="57"/>
  <c r="G82" i="57"/>
  <c r="G90" i="57"/>
  <c r="G98" i="57"/>
  <c r="G9" i="58"/>
  <c r="G17" i="58"/>
  <c r="G25" i="58"/>
  <c r="G33" i="58"/>
  <c r="G41" i="58"/>
  <c r="G49" i="58"/>
  <c r="G57" i="58"/>
  <c r="G65" i="58"/>
  <c r="G73" i="58"/>
  <c r="H55" i="53"/>
  <c r="H59" i="53"/>
  <c r="H63" i="53"/>
  <c r="H67" i="53"/>
  <c r="H71" i="53"/>
  <c r="H75" i="53"/>
  <c r="H79" i="53"/>
  <c r="H83" i="53"/>
  <c r="H87" i="53"/>
  <c r="H91" i="53"/>
  <c r="H95" i="53"/>
  <c r="H2" i="54"/>
  <c r="H6" i="54"/>
  <c r="H10" i="54"/>
  <c r="H14" i="54"/>
  <c r="H18" i="54"/>
  <c r="H22" i="54"/>
  <c r="H26" i="54"/>
  <c r="H30" i="54"/>
  <c r="H34" i="54"/>
  <c r="H38" i="54"/>
  <c r="H42" i="54"/>
  <c r="H46" i="54"/>
  <c r="H50" i="54"/>
  <c r="H54" i="54"/>
  <c r="H58" i="54"/>
  <c r="H62" i="54"/>
  <c r="H66" i="54"/>
  <c r="H70" i="54"/>
  <c r="H74" i="54"/>
  <c r="H78" i="54"/>
  <c r="H82" i="54"/>
  <c r="H86" i="54"/>
  <c r="H90" i="54"/>
  <c r="H94" i="54"/>
  <c r="H98" i="54"/>
  <c r="H5" i="55"/>
  <c r="H9" i="55"/>
  <c r="H13" i="55"/>
  <c r="H17" i="55"/>
  <c r="H21" i="55"/>
  <c r="H25" i="55"/>
  <c r="H29" i="55"/>
  <c r="H33" i="55"/>
  <c r="H37" i="55"/>
  <c r="H41" i="55"/>
  <c r="H45" i="55"/>
  <c r="H49" i="55"/>
  <c r="H53" i="55"/>
  <c r="H57" i="55"/>
  <c r="H61" i="55"/>
  <c r="H65" i="55"/>
  <c r="H69" i="55"/>
  <c r="H73" i="55"/>
  <c r="H77" i="55"/>
  <c r="H81" i="55"/>
  <c r="H85" i="55"/>
  <c r="H89" i="55"/>
  <c r="H93" i="55"/>
  <c r="H97" i="55"/>
  <c r="H4" i="56"/>
  <c r="H8" i="56"/>
  <c r="H12" i="56"/>
  <c r="H16" i="56"/>
  <c r="H20" i="56"/>
  <c r="H24" i="56"/>
  <c r="H28" i="56"/>
  <c r="H32" i="56"/>
  <c r="H36" i="56"/>
  <c r="H40" i="56"/>
  <c r="H44" i="56"/>
  <c r="H48" i="56"/>
  <c r="H52" i="56"/>
  <c r="H56" i="56"/>
  <c r="H60" i="56"/>
  <c r="H64" i="56"/>
  <c r="H68" i="56"/>
  <c r="H72" i="56"/>
  <c r="H76" i="56"/>
  <c r="H80" i="56"/>
  <c r="H84" i="56"/>
  <c r="H88" i="56"/>
  <c r="H92" i="56"/>
  <c r="H96" i="56"/>
  <c r="H3" i="57"/>
  <c r="H7" i="57"/>
  <c r="H11" i="57"/>
  <c r="H15" i="57"/>
  <c r="H19" i="57"/>
  <c r="H23" i="57"/>
  <c r="H27" i="57"/>
  <c r="H31" i="57"/>
  <c r="H35" i="57"/>
  <c r="H39" i="57"/>
  <c r="H43" i="57"/>
  <c r="H47" i="57"/>
  <c r="H51" i="57"/>
  <c r="H55" i="57"/>
  <c r="H59" i="57"/>
  <c r="H63" i="57"/>
  <c r="H67" i="57"/>
  <c r="H71" i="57"/>
  <c r="H75" i="57"/>
  <c r="H79" i="57"/>
  <c r="H83" i="57"/>
  <c r="H87" i="57"/>
  <c r="H91" i="57"/>
  <c r="H95" i="57"/>
  <c r="H2" i="58"/>
  <c r="H6" i="58"/>
  <c r="H10" i="58"/>
  <c r="H14" i="58"/>
  <c r="H18" i="58"/>
  <c r="H22" i="58"/>
  <c r="H26" i="58"/>
  <c r="H30" i="58"/>
  <c r="H34" i="58"/>
  <c r="H38" i="58"/>
  <c r="H42" i="58"/>
  <c r="H46" i="58"/>
  <c r="H50" i="58"/>
  <c r="H54" i="58"/>
  <c r="H58" i="58"/>
  <c r="H62" i="58"/>
  <c r="H66" i="58"/>
  <c r="H70" i="58"/>
  <c r="H74" i="58"/>
  <c r="G80" i="58"/>
  <c r="G88" i="58"/>
  <c r="G96" i="58"/>
  <c r="G7" i="59"/>
  <c r="G15" i="59"/>
  <c r="G23" i="59"/>
  <c r="G31" i="59"/>
  <c r="G39" i="59"/>
  <c r="G47" i="59"/>
  <c r="G55" i="59"/>
  <c r="G63" i="59"/>
  <c r="G71" i="59"/>
  <c r="G79" i="59"/>
  <c r="G87" i="59"/>
  <c r="G95" i="59"/>
  <c r="G6" i="60"/>
  <c r="G14" i="60"/>
  <c r="G22" i="60"/>
  <c r="G30" i="60"/>
  <c r="G38" i="60"/>
  <c r="G46" i="60"/>
  <c r="G54" i="60"/>
  <c r="G62" i="60"/>
  <c r="G70" i="60"/>
  <c r="G78" i="60"/>
  <c r="G86" i="60"/>
  <c r="G94" i="60"/>
  <c r="F5" i="63"/>
  <c r="G13" i="63"/>
  <c r="E21" i="63"/>
  <c r="F27" i="63"/>
  <c r="G32" i="63"/>
  <c r="E12" i="62"/>
  <c r="F17" i="62"/>
  <c r="G23" i="62"/>
  <c r="E30" i="62"/>
  <c r="H79" i="58"/>
  <c r="H83" i="58"/>
  <c r="H87" i="58"/>
  <c r="H91" i="58"/>
  <c r="H95" i="58"/>
  <c r="H2" i="59"/>
  <c r="H6" i="59"/>
  <c r="H10" i="59"/>
  <c r="H14" i="59"/>
  <c r="H18" i="59"/>
  <c r="H22" i="59"/>
  <c r="H26" i="59"/>
  <c r="H30" i="59"/>
  <c r="H34" i="59"/>
  <c r="H38" i="59"/>
  <c r="H42" i="59"/>
  <c r="H46" i="59"/>
  <c r="H50" i="59"/>
  <c r="H54" i="59"/>
  <c r="H58" i="59"/>
  <c r="H62" i="59"/>
  <c r="H66" i="59"/>
  <c r="H70" i="59"/>
  <c r="H74" i="59"/>
  <c r="H78" i="59"/>
  <c r="H82" i="59"/>
  <c r="H86" i="59"/>
  <c r="H90" i="59"/>
  <c r="H94" i="59"/>
  <c r="H98" i="59"/>
  <c r="H5" i="60"/>
  <c r="H9" i="60"/>
  <c r="H13" i="60"/>
  <c r="H17" i="60"/>
  <c r="H21" i="60"/>
  <c r="H25" i="60"/>
  <c r="H29" i="60"/>
  <c r="H33" i="60"/>
  <c r="H37" i="60"/>
  <c r="H41" i="60"/>
  <c r="H45" i="60"/>
  <c r="H49" i="60"/>
  <c r="H53" i="60"/>
  <c r="H57" i="60"/>
  <c r="H61" i="60"/>
  <c r="H65" i="60"/>
  <c r="H69" i="60"/>
  <c r="H73" i="60"/>
  <c r="H77" i="60"/>
  <c r="H81" i="60"/>
  <c r="H85" i="60"/>
  <c r="H89" i="60"/>
  <c r="H93" i="60"/>
  <c r="H97" i="60"/>
  <c r="F7" i="63"/>
  <c r="G14" i="63"/>
  <c r="E22" i="63"/>
  <c r="F28" i="63"/>
  <c r="F19" i="62"/>
  <c r="G24" i="62"/>
  <c r="E31" i="62"/>
  <c r="G31" i="27"/>
  <c r="G35" i="27"/>
  <c r="G40" i="27"/>
  <c r="E32" i="5"/>
  <c r="F38" i="5"/>
  <c r="G24" i="9"/>
  <c r="G22" i="29"/>
  <c r="G30" i="29"/>
  <c r="G32" i="34"/>
  <c r="F31" i="32"/>
  <c r="G37" i="32"/>
  <c r="E30" i="33"/>
  <c r="F35" i="33"/>
  <c r="G41" i="33"/>
  <c r="G32" i="20"/>
  <c r="E39" i="20"/>
  <c r="F31" i="35"/>
  <c r="G37" i="35"/>
  <c r="E30" i="37"/>
  <c r="F35" i="37"/>
  <c r="G41" i="37"/>
  <c r="E34" i="39"/>
  <c r="F40" i="39"/>
  <c r="E26" i="42"/>
  <c r="E30" i="42"/>
  <c r="E34" i="42"/>
  <c r="E29" i="43"/>
  <c r="E33" i="43"/>
  <c r="E37" i="43"/>
  <c r="F33" i="27"/>
  <c r="F42" i="27"/>
  <c r="E35" i="5"/>
  <c r="F41" i="5"/>
  <c r="G27" i="9"/>
  <c r="F39" i="34"/>
  <c r="G31" i="32"/>
  <c r="E38" i="32"/>
  <c r="F30" i="33"/>
  <c r="G35" i="33"/>
  <c r="E42" i="33"/>
  <c r="E33" i="20"/>
  <c r="F39" i="20"/>
  <c r="G31" i="35"/>
  <c r="E38" i="35"/>
  <c r="F30" i="37"/>
  <c r="G35" i="37"/>
  <c r="E42" i="37"/>
  <c r="F34" i="39"/>
  <c r="G40" i="39"/>
  <c r="F28" i="42"/>
  <c r="F27" i="43"/>
  <c r="F35" i="43"/>
  <c r="G27" i="44"/>
  <c r="G31" i="44"/>
  <c r="G35" i="44"/>
  <c r="F33" i="24"/>
  <c r="G39" i="24"/>
  <c r="E32" i="25"/>
  <c r="F38" i="25"/>
  <c r="G30" i="4"/>
  <c r="E37" i="4"/>
  <c r="F42" i="4"/>
  <c r="G34" i="30"/>
  <c r="E41" i="30"/>
  <c r="F34" i="31"/>
  <c r="G40" i="31"/>
  <c r="E32" i="7"/>
  <c r="F38" i="7"/>
  <c r="G30" i="3"/>
  <c r="E37" i="3"/>
  <c r="F42" i="3"/>
  <c r="G34" i="19"/>
  <c r="E41" i="19"/>
  <c r="F33" i="38"/>
  <c r="G39" i="38"/>
  <c r="E32" i="36"/>
  <c r="F38" i="36"/>
  <c r="G30" i="6"/>
  <c r="E37" i="6"/>
  <c r="F42" i="6"/>
  <c r="G29" i="45"/>
  <c r="G33" i="45"/>
  <c r="G37" i="45"/>
  <c r="G28" i="41"/>
  <c r="G32" i="41"/>
  <c r="G36" i="41"/>
  <c r="G29" i="8"/>
  <c r="G33" i="8"/>
  <c r="G37" i="8"/>
  <c r="G34" i="26"/>
  <c r="E41" i="26"/>
  <c r="F33" i="22"/>
  <c r="G39" i="22"/>
  <c r="E42" i="62"/>
  <c r="F37" i="62"/>
  <c r="G28" i="10"/>
  <c r="E35" i="10"/>
  <c r="F40" i="10"/>
  <c r="G38" i="63"/>
  <c r="E45" i="63"/>
  <c r="F34" i="11"/>
  <c r="G40" i="11"/>
  <c r="F27" i="44"/>
  <c r="F35" i="44"/>
  <c r="F34" i="24"/>
  <c r="G40" i="24"/>
  <c r="E33" i="25"/>
  <c r="F39" i="25"/>
  <c r="G31" i="4"/>
  <c r="E38" i="4"/>
  <c r="F30" i="30"/>
  <c r="G35" i="30"/>
  <c r="E42" i="30"/>
  <c r="F35" i="31"/>
  <c r="G41" i="31"/>
  <c r="E33" i="7"/>
  <c r="F39" i="7"/>
  <c r="G31" i="3"/>
  <c r="E38" i="3"/>
  <c r="F30" i="19"/>
  <c r="G35" i="19"/>
  <c r="E42" i="19"/>
  <c r="F34" i="38"/>
  <c r="G40" i="38"/>
  <c r="E33" i="36"/>
  <c r="F39" i="36"/>
  <c r="G31" i="6"/>
  <c r="E38" i="6"/>
  <c r="F26" i="45"/>
  <c r="F34" i="45"/>
  <c r="F29" i="41"/>
  <c r="F26" i="8"/>
  <c r="F34" i="8"/>
  <c r="E33" i="26"/>
  <c r="F39" i="26"/>
  <c r="G31" i="22"/>
  <c r="E38" i="22"/>
  <c r="F40" i="62"/>
  <c r="G45" i="62"/>
  <c r="G33" i="62"/>
  <c r="F32" i="10"/>
  <c r="G38" i="10"/>
  <c r="E37" i="63"/>
  <c r="F43" i="63"/>
  <c r="G32" i="11"/>
  <c r="E39" i="11"/>
  <c r="G2" i="64"/>
  <c r="G10" i="64"/>
  <c r="G18" i="64"/>
  <c r="G26" i="64"/>
  <c r="G34" i="64"/>
  <c r="G42" i="64"/>
  <c r="G50" i="64"/>
  <c r="G58" i="64"/>
  <c r="G66" i="64"/>
  <c r="G74" i="64"/>
  <c r="G82" i="64"/>
  <c r="G90" i="64"/>
  <c r="G98" i="64"/>
  <c r="H5" i="64"/>
  <c r="H9" i="64"/>
  <c r="H13" i="64"/>
  <c r="H17" i="64"/>
  <c r="H21" i="64"/>
  <c r="H25" i="64"/>
  <c r="H29" i="64"/>
  <c r="H33" i="64"/>
  <c r="H37" i="64"/>
  <c r="G85" i="50"/>
  <c r="G2" i="51"/>
  <c r="G10" i="51"/>
  <c r="G18" i="51"/>
  <c r="G26" i="51"/>
  <c r="G34" i="51"/>
  <c r="G42" i="51"/>
  <c r="G50" i="51"/>
  <c r="G58" i="51"/>
  <c r="G66" i="51"/>
  <c r="G74" i="51"/>
  <c r="G82" i="51"/>
  <c r="G90" i="51"/>
  <c r="G98" i="51"/>
  <c r="G9" i="52"/>
  <c r="G17" i="52"/>
  <c r="G25" i="52"/>
  <c r="G33" i="52"/>
  <c r="G41" i="52"/>
  <c r="G49" i="52"/>
  <c r="G57" i="52"/>
  <c r="G65" i="52"/>
  <c r="G73" i="52"/>
  <c r="G81" i="52"/>
  <c r="G89" i="52"/>
  <c r="G97" i="52"/>
  <c r="F5" i="53"/>
  <c r="F9" i="53"/>
  <c r="F13" i="53"/>
  <c r="F17" i="53"/>
  <c r="F21" i="53"/>
  <c r="F25" i="53"/>
  <c r="F29" i="53"/>
  <c r="F33" i="53"/>
  <c r="F37" i="53"/>
  <c r="F41" i="53"/>
  <c r="F45" i="53"/>
  <c r="F49" i="53"/>
  <c r="F53" i="53"/>
  <c r="G61" i="53"/>
  <c r="G69" i="53"/>
  <c r="G77" i="53"/>
  <c r="G85" i="53"/>
  <c r="G93" i="53"/>
  <c r="G4" i="54"/>
  <c r="G12" i="54"/>
  <c r="G20" i="54"/>
  <c r="G28" i="54"/>
  <c r="G36" i="54"/>
  <c r="G44" i="54"/>
  <c r="G52" i="54"/>
  <c r="G60" i="54"/>
  <c r="G68" i="54"/>
  <c r="G76" i="54"/>
  <c r="G84" i="54"/>
  <c r="G92" i="54"/>
  <c r="G3" i="55"/>
  <c r="G11" i="55"/>
  <c r="G19" i="55"/>
  <c r="G27" i="55"/>
  <c r="G35" i="55"/>
  <c r="G43" i="55"/>
  <c r="G51" i="55"/>
  <c r="G59" i="55"/>
  <c r="G67" i="55"/>
  <c r="G75" i="55"/>
  <c r="G83" i="55"/>
  <c r="G91" i="55"/>
  <c r="G2" i="56"/>
  <c r="G10" i="56"/>
  <c r="G18" i="56"/>
  <c r="G26" i="56"/>
  <c r="G34" i="56"/>
  <c r="G42" i="56"/>
  <c r="G50" i="56"/>
  <c r="G58" i="56"/>
  <c r="G66" i="56"/>
  <c r="G74" i="56"/>
  <c r="G82" i="56"/>
  <c r="G90" i="56"/>
  <c r="G98" i="56"/>
  <c r="G9" i="57"/>
  <c r="G17" i="57"/>
  <c r="G25" i="57"/>
  <c r="G33" i="57"/>
  <c r="G41" i="57"/>
  <c r="G49" i="57"/>
  <c r="G57" i="57"/>
  <c r="G65" i="57"/>
  <c r="G73" i="57"/>
  <c r="G81" i="57"/>
  <c r="G89" i="57"/>
  <c r="G97" i="57"/>
  <c r="G8" i="58"/>
  <c r="G16" i="58"/>
  <c r="G24" i="58"/>
  <c r="G32" i="58"/>
  <c r="G40" i="58"/>
  <c r="G48" i="58"/>
  <c r="G56" i="58"/>
  <c r="G64" i="58"/>
  <c r="G72" i="58"/>
  <c r="F55" i="53"/>
  <c r="F59" i="53"/>
  <c r="F63" i="53"/>
  <c r="F67" i="53"/>
  <c r="F71" i="53"/>
  <c r="F75" i="53"/>
  <c r="F79" i="53"/>
  <c r="F83" i="53"/>
  <c r="F87" i="53"/>
  <c r="F91" i="53"/>
  <c r="F95" i="53"/>
  <c r="F2" i="54"/>
  <c r="F6" i="54"/>
  <c r="F10" i="54"/>
  <c r="F14" i="54"/>
  <c r="F18" i="54"/>
  <c r="F22" i="54"/>
  <c r="F26" i="54"/>
  <c r="F30" i="54"/>
  <c r="F34" i="54"/>
  <c r="F38" i="54"/>
  <c r="F42" i="54"/>
  <c r="F46" i="54"/>
  <c r="F50" i="54"/>
  <c r="F54" i="54"/>
  <c r="F58" i="54"/>
  <c r="F62" i="54"/>
  <c r="F66" i="54"/>
  <c r="F70" i="54"/>
  <c r="F74" i="54"/>
  <c r="F78" i="54"/>
  <c r="F82" i="54"/>
  <c r="F86" i="54"/>
  <c r="F90" i="54"/>
  <c r="F94" i="54"/>
  <c r="F98" i="54"/>
  <c r="F5" i="55"/>
  <c r="F9" i="55"/>
  <c r="F13" i="55"/>
  <c r="F17" i="55"/>
  <c r="F21" i="55"/>
  <c r="F25" i="55"/>
  <c r="F29" i="55"/>
  <c r="F33" i="55"/>
  <c r="F37" i="55"/>
  <c r="F41" i="55"/>
  <c r="F45" i="55"/>
  <c r="F49" i="55"/>
  <c r="F53" i="55"/>
  <c r="F57" i="55"/>
  <c r="F61" i="55"/>
  <c r="F65" i="55"/>
  <c r="F69" i="55"/>
  <c r="F73" i="55"/>
  <c r="F77" i="55"/>
  <c r="F81" i="55"/>
  <c r="F85" i="55"/>
  <c r="F89" i="55"/>
  <c r="F93" i="55"/>
  <c r="F97" i="55"/>
  <c r="F4" i="56"/>
  <c r="F8" i="56"/>
  <c r="F12" i="56"/>
  <c r="F16" i="56"/>
  <c r="F20" i="56"/>
  <c r="F24" i="56"/>
  <c r="F28" i="56"/>
  <c r="F32" i="56"/>
  <c r="F36" i="56"/>
  <c r="F40" i="56"/>
  <c r="F44" i="56"/>
  <c r="F48" i="56"/>
  <c r="F52" i="56"/>
  <c r="F56" i="56"/>
  <c r="F60" i="56"/>
  <c r="F64" i="56"/>
  <c r="F68" i="56"/>
  <c r="F72" i="56"/>
  <c r="F76" i="56"/>
  <c r="F80" i="56"/>
  <c r="F84" i="56"/>
  <c r="F88" i="56"/>
  <c r="F92" i="56"/>
  <c r="F96" i="56"/>
  <c r="F3" i="57"/>
  <c r="F7" i="57"/>
  <c r="F11" i="57"/>
  <c r="F15" i="57"/>
  <c r="F19" i="57"/>
  <c r="F23" i="57"/>
  <c r="F27" i="57"/>
  <c r="F31" i="57"/>
  <c r="F35" i="57"/>
  <c r="F39" i="57"/>
  <c r="F43" i="57"/>
  <c r="F47" i="57"/>
  <c r="F51" i="57"/>
  <c r="F55" i="57"/>
  <c r="F59" i="57"/>
  <c r="F63" i="57"/>
  <c r="F67" i="57"/>
  <c r="F71" i="57"/>
  <c r="F75" i="57"/>
  <c r="F79" i="57"/>
  <c r="F83" i="57"/>
  <c r="F87" i="57"/>
  <c r="F91" i="57"/>
  <c r="F95" i="57"/>
  <c r="F2" i="58"/>
  <c r="F6" i="58"/>
  <c r="F10" i="58"/>
  <c r="F14" i="58"/>
  <c r="F18" i="58"/>
  <c r="F22" i="58"/>
  <c r="F26" i="58"/>
  <c r="F30" i="58"/>
  <c r="F34" i="58"/>
  <c r="F38" i="58"/>
  <c r="F42" i="58"/>
  <c r="F46" i="58"/>
  <c r="F50" i="58"/>
  <c r="F54" i="58"/>
  <c r="F58" i="58"/>
  <c r="F62" i="58"/>
  <c r="F66" i="58"/>
  <c r="F70" i="58"/>
  <c r="F74" i="58"/>
  <c r="G79" i="58"/>
  <c r="G87" i="58"/>
  <c r="G95" i="58"/>
  <c r="G6" i="59"/>
  <c r="G14" i="59"/>
  <c r="G22" i="59"/>
  <c r="G30" i="59"/>
  <c r="G38" i="59"/>
  <c r="G46" i="59"/>
  <c r="G54" i="59"/>
  <c r="G62" i="59"/>
  <c r="G70" i="59"/>
  <c r="G78" i="59"/>
  <c r="G86" i="59"/>
  <c r="G94" i="59"/>
  <c r="G5" i="60"/>
  <c r="G13" i="60"/>
  <c r="G21" i="60"/>
  <c r="G29" i="60"/>
  <c r="G37" i="60"/>
  <c r="G45" i="60"/>
  <c r="G53" i="60"/>
  <c r="G61" i="60"/>
  <c r="G69" i="60"/>
  <c r="G77" i="60"/>
  <c r="G85" i="60"/>
  <c r="G93" i="60"/>
  <c r="G4" i="63"/>
  <c r="E13" i="63"/>
  <c r="F20" i="63"/>
  <c r="G25" i="63"/>
  <c r="E32" i="63"/>
  <c r="F7" i="62"/>
  <c r="G16" i="62"/>
  <c r="E23" i="62"/>
  <c r="F29" i="62"/>
  <c r="F79" i="58"/>
  <c r="F83" i="58"/>
  <c r="F87" i="58"/>
  <c r="F91" i="58"/>
  <c r="F95" i="58"/>
  <c r="F2" i="59"/>
  <c r="F6" i="59"/>
  <c r="F10" i="59"/>
  <c r="F14" i="59"/>
  <c r="F18" i="59"/>
  <c r="F22" i="59"/>
  <c r="F26" i="59"/>
  <c r="F30" i="59"/>
  <c r="F34" i="59"/>
  <c r="F38" i="59"/>
  <c r="F42" i="59"/>
  <c r="F46" i="59"/>
  <c r="F50" i="59"/>
  <c r="F54" i="59"/>
  <c r="F58" i="59"/>
  <c r="F62" i="59"/>
  <c r="F66" i="59"/>
  <c r="F70" i="59"/>
  <c r="F74" i="59"/>
  <c r="F78" i="59"/>
  <c r="F82" i="59"/>
  <c r="F86" i="59"/>
  <c r="F90" i="59"/>
  <c r="F94" i="59"/>
  <c r="F98" i="59"/>
  <c r="F5" i="60"/>
  <c r="F9" i="60"/>
  <c r="F13" i="60"/>
  <c r="F17" i="60"/>
  <c r="F21" i="60"/>
  <c r="F25" i="60"/>
  <c r="F29" i="60"/>
  <c r="F33" i="60"/>
  <c r="F37" i="60"/>
  <c r="F41" i="60"/>
  <c r="F45" i="60"/>
  <c r="F49" i="60"/>
  <c r="F53" i="60"/>
  <c r="F57" i="60"/>
  <c r="F61" i="60"/>
  <c r="F65" i="60"/>
  <c r="F69" i="60"/>
  <c r="F73" i="60"/>
  <c r="F77" i="60"/>
  <c r="F81" i="60"/>
  <c r="F85" i="60"/>
  <c r="F89" i="60"/>
  <c r="F93" i="60"/>
  <c r="F97" i="60"/>
  <c r="G5" i="63"/>
  <c r="E14" i="63"/>
  <c r="F21" i="63"/>
  <c r="G27" i="63"/>
  <c r="F12" i="62"/>
  <c r="G17" i="62"/>
  <c r="E24" i="62"/>
  <c r="F30" i="62"/>
  <c r="E31" i="27"/>
  <c r="E35" i="27"/>
  <c r="E40" i="27"/>
  <c r="F31" i="5"/>
  <c r="G37" i="5"/>
  <c r="E24" i="9"/>
  <c r="F29" i="9"/>
  <c r="G29" i="29"/>
  <c r="F38" i="34"/>
  <c r="G30" i="32"/>
  <c r="E37" i="32"/>
  <c r="F42" i="32"/>
  <c r="G34" i="33"/>
  <c r="E41" i="33"/>
  <c r="E32" i="20"/>
  <c r="F38" i="20"/>
  <c r="G30" i="35"/>
  <c r="E37" i="35"/>
  <c r="F42" i="35"/>
  <c r="G34" i="37"/>
  <c r="E41" i="37"/>
  <c r="F33" i="39"/>
  <c r="G39" i="39"/>
  <c r="G25" i="42"/>
  <c r="G29" i="42"/>
  <c r="G33" i="42"/>
  <c r="G28" i="43"/>
  <c r="G32" i="43"/>
  <c r="G36" i="43"/>
  <c r="F32" i="27"/>
  <c r="F41" i="27"/>
  <c r="F34" i="5"/>
  <c r="G40" i="5"/>
  <c r="E27" i="9"/>
  <c r="F32" i="34"/>
  <c r="G38" i="34"/>
  <c r="E31" i="32"/>
  <c r="F37" i="32"/>
  <c r="G42" i="32"/>
  <c r="E35" i="33"/>
  <c r="F41" i="33"/>
  <c r="F32" i="20"/>
  <c r="G38" i="20"/>
  <c r="E31" i="35"/>
  <c r="F37" i="35"/>
  <c r="G42" i="35"/>
  <c r="E35" i="37"/>
  <c r="F41" i="37"/>
  <c r="G33" i="39"/>
  <c r="E40" i="39"/>
  <c r="F27" i="42"/>
  <c r="F35" i="42"/>
  <c r="F34" i="43"/>
  <c r="E27" i="44"/>
  <c r="E31" i="44"/>
  <c r="E35" i="44"/>
  <c r="G32" i="24"/>
  <c r="E39" i="24"/>
  <c r="F31" i="25"/>
  <c r="G37" i="25"/>
  <c r="E30" i="4"/>
  <c r="F35" i="4"/>
  <c r="G41" i="4"/>
  <c r="E34" i="30"/>
  <c r="F40" i="30"/>
  <c r="G33" i="31"/>
  <c r="E40" i="31"/>
  <c r="F31" i="7"/>
  <c r="G37" i="7"/>
  <c r="E30" i="3"/>
  <c r="F35" i="3"/>
  <c r="G41" i="3"/>
  <c r="E34" i="19"/>
  <c r="F40" i="19"/>
  <c r="G32" i="38"/>
  <c r="E39" i="38"/>
  <c r="F31" i="36"/>
  <c r="G37" i="36"/>
  <c r="E30" i="6"/>
  <c r="F35" i="6"/>
  <c r="G41" i="6"/>
  <c r="E29" i="45"/>
  <c r="E33" i="45"/>
  <c r="E37" i="45"/>
  <c r="E28" i="41"/>
  <c r="E32" i="41"/>
  <c r="E36" i="41"/>
  <c r="E29" i="8"/>
  <c r="E33" i="8"/>
  <c r="E37" i="8"/>
  <c r="E34" i="26"/>
  <c r="F40" i="26"/>
  <c r="G32" i="22"/>
  <c r="E39" i="22"/>
  <c r="F41" i="62"/>
  <c r="E38" i="62"/>
  <c r="E28" i="10"/>
  <c r="F33" i="10"/>
  <c r="G39" i="10"/>
  <c r="E38" i="63"/>
  <c r="F44" i="63"/>
  <c r="G33" i="11"/>
  <c r="E40" i="11"/>
  <c r="F26" i="44"/>
  <c r="F34" i="44"/>
  <c r="G33" i="24"/>
  <c r="E40" i="24"/>
  <c r="F32" i="25"/>
  <c r="G38" i="25"/>
  <c r="E31" i="4"/>
  <c r="F37" i="4"/>
  <c r="G42" i="4"/>
  <c r="E35" i="30"/>
  <c r="F41" i="30"/>
  <c r="G34" i="31"/>
  <c r="E41" i="31"/>
  <c r="F32" i="7"/>
  <c r="G38" i="7"/>
  <c r="E31" i="3"/>
  <c r="F37" i="3"/>
  <c r="G42" i="3"/>
  <c r="E35" i="19"/>
  <c r="F41" i="19"/>
  <c r="G33" i="38"/>
  <c r="E40" i="38"/>
  <c r="F32" i="36"/>
  <c r="G38" i="36"/>
  <c r="E31" i="6"/>
  <c r="F37" i="6"/>
  <c r="G42" i="6"/>
  <c r="F33" i="45"/>
  <c r="F28" i="41"/>
  <c r="F36" i="41"/>
  <c r="F33" i="8"/>
  <c r="F32" i="26"/>
  <c r="G38" i="26"/>
  <c r="E31" i="22"/>
  <c r="F37" i="22"/>
  <c r="G42" i="22"/>
  <c r="E45" i="62"/>
  <c r="F34" i="62"/>
  <c r="G31" i="10"/>
  <c r="E38" i="10"/>
  <c r="F36" i="63"/>
  <c r="G42" i="63"/>
  <c r="E32" i="11"/>
  <c r="F38" i="11"/>
  <c r="G43" i="11"/>
  <c r="G9" i="64"/>
  <c r="G17" i="64"/>
  <c r="G25" i="64"/>
  <c r="G33" i="64"/>
  <c r="G41" i="64"/>
  <c r="G49" i="64"/>
  <c r="G57" i="64"/>
  <c r="G65" i="64"/>
  <c r="G73" i="64"/>
  <c r="G81" i="64"/>
  <c r="G89" i="64"/>
  <c r="G97" i="64"/>
  <c r="F5" i="64"/>
  <c r="F9" i="64"/>
  <c r="F13" i="64"/>
  <c r="F17" i="64"/>
  <c r="F21" i="64"/>
  <c r="F25" i="64"/>
  <c r="F29" i="64"/>
  <c r="F33" i="64"/>
  <c r="F37" i="64"/>
  <c r="F41" i="64"/>
  <c r="F45" i="64"/>
  <c r="F49" i="64"/>
  <c r="F53" i="64"/>
  <c r="F57" i="64"/>
  <c r="F61" i="64"/>
  <c r="F65" i="64"/>
  <c r="F69" i="64"/>
  <c r="F73" i="64"/>
  <c r="F77" i="64"/>
  <c r="H44" i="64"/>
  <c r="H52" i="64"/>
  <c r="H60" i="64"/>
  <c r="H68" i="64"/>
  <c r="H76" i="64"/>
  <c r="H81" i="64"/>
  <c r="H85" i="64"/>
  <c r="H89" i="64"/>
  <c r="H93" i="64"/>
  <c r="H97" i="64"/>
  <c r="G47" i="25"/>
  <c r="F51" i="62"/>
  <c r="E48" i="25"/>
  <c r="G49" i="62"/>
  <c r="G45" i="3"/>
  <c r="G49" i="3"/>
  <c r="H6" i="46"/>
  <c r="F12" i="46"/>
  <c r="G17" i="46"/>
  <c r="H22" i="46"/>
  <c r="F28" i="46"/>
  <c r="G33" i="46"/>
  <c r="H38" i="46"/>
  <c r="F44" i="46"/>
  <c r="G49" i="46"/>
  <c r="H54" i="46"/>
  <c r="F60" i="46"/>
  <c r="G65" i="46"/>
  <c r="F49" i="3"/>
  <c r="F7" i="46"/>
  <c r="G12" i="46"/>
  <c r="H17" i="46"/>
  <c r="F23" i="46"/>
  <c r="G28" i="46"/>
  <c r="H33" i="46"/>
  <c r="F39" i="46"/>
  <c r="G44" i="46"/>
  <c r="H49" i="46"/>
  <c r="F55" i="46"/>
  <c r="G60" i="46"/>
  <c r="H65" i="46"/>
  <c r="G71" i="46"/>
  <c r="H76" i="46"/>
  <c r="F82" i="46"/>
  <c r="G87" i="46"/>
  <c r="H92" i="46"/>
  <c r="F98" i="46"/>
  <c r="L26" i="9"/>
  <c r="L23" i="29"/>
  <c r="L10" i="29"/>
  <c r="G8" i="62"/>
  <c r="L38" i="62"/>
  <c r="L20" i="62"/>
  <c r="G99" i="16"/>
  <c r="H99" i="60"/>
  <c r="H100" i="58"/>
  <c r="H101" i="59"/>
  <c r="H99" i="53"/>
  <c r="H100" i="54"/>
  <c r="H101" i="55"/>
  <c r="H99" i="57"/>
  <c r="G101" i="48"/>
  <c r="G99" i="50"/>
  <c r="H69" i="46"/>
  <c r="F75" i="46"/>
  <c r="G80" i="46"/>
  <c r="H85" i="46"/>
  <c r="F91" i="46"/>
  <c r="G96" i="46"/>
  <c r="L27" i="9"/>
  <c r="L24" i="29"/>
  <c r="L11" i="29"/>
  <c r="E4" i="9"/>
  <c r="F8" i="62"/>
  <c r="L37" i="62"/>
  <c r="L19" i="62"/>
  <c r="H100" i="16"/>
  <c r="G100" i="60"/>
  <c r="G99" i="14"/>
  <c r="G101" i="54"/>
  <c r="G100" i="57"/>
  <c r="H101" i="48"/>
  <c r="H99" i="50"/>
  <c r="E30" i="29"/>
  <c r="E22" i="29"/>
  <c r="E11" i="29"/>
  <c r="E3" i="29"/>
  <c r="F55" i="25"/>
  <c r="F29" i="29"/>
  <c r="F21" i="29"/>
  <c r="F10" i="29"/>
  <c r="F2" i="29"/>
  <c r="G55" i="25"/>
  <c r="E52" i="23"/>
  <c r="E33" i="23"/>
  <c r="E14" i="23"/>
  <c r="F56" i="23"/>
  <c r="F38" i="23"/>
  <c r="F19" i="23"/>
  <c r="G61" i="23"/>
  <c r="G52" i="23"/>
  <c r="G42" i="23"/>
  <c r="G33" i="23"/>
  <c r="G24" i="23"/>
  <c r="G14" i="23"/>
  <c r="G5" i="23"/>
  <c r="E58" i="23"/>
  <c r="E39" i="23"/>
  <c r="E20" i="23"/>
  <c r="F2" i="23"/>
  <c r="F44" i="23"/>
  <c r="F25" i="23"/>
  <c r="F6" i="23"/>
  <c r="F46" i="26"/>
  <c r="E48" i="26"/>
  <c r="G48" i="26"/>
  <c r="H43" i="64"/>
  <c r="H51" i="64"/>
  <c r="H59" i="64"/>
  <c r="H67" i="64"/>
  <c r="H75" i="64"/>
  <c r="F81" i="64"/>
  <c r="F85" i="64"/>
  <c r="F89" i="64"/>
  <c r="F93" i="64"/>
  <c r="F97" i="64"/>
  <c r="E47" i="25"/>
  <c r="F50" i="62"/>
  <c r="F47" i="25"/>
  <c r="E49" i="62"/>
  <c r="E45" i="3"/>
  <c r="E49" i="3"/>
  <c r="F6" i="46"/>
  <c r="G11" i="46"/>
  <c r="H16" i="46"/>
  <c r="F22" i="46"/>
  <c r="G27" i="46"/>
  <c r="H32" i="46"/>
  <c r="F38" i="46"/>
  <c r="G43" i="46"/>
  <c r="H48" i="46"/>
  <c r="F54" i="46"/>
  <c r="G59" i="46"/>
  <c r="H64" i="46"/>
  <c r="F48" i="3"/>
  <c r="G6" i="46"/>
  <c r="H11" i="46"/>
  <c r="F17" i="46"/>
  <c r="G22" i="46"/>
  <c r="H27" i="46"/>
  <c r="F33" i="46"/>
  <c r="G38" i="46"/>
  <c r="H43" i="46"/>
  <c r="F49" i="46"/>
  <c r="G54" i="46"/>
  <c r="H59" i="46"/>
  <c r="F65" i="46"/>
  <c r="H70" i="46"/>
  <c r="F76" i="46"/>
  <c r="G81" i="46"/>
  <c r="H86" i="46"/>
  <c r="F92" i="46"/>
  <c r="G97" i="46"/>
  <c r="L28" i="9"/>
  <c r="L13" i="9"/>
  <c r="L25" i="29"/>
  <c r="F9" i="62"/>
  <c r="L41" i="62"/>
  <c r="L22" i="62"/>
  <c r="L4" i="62"/>
  <c r="G100" i="16"/>
  <c r="F99" i="60"/>
  <c r="F100" i="58"/>
  <c r="F101" i="59"/>
  <c r="F99" i="53"/>
  <c r="F100" i="54"/>
  <c r="F101" i="55"/>
  <c r="F99" i="57"/>
  <c r="G99" i="13"/>
  <c r="G100" i="50"/>
  <c r="F69" i="46"/>
  <c r="G74" i="46"/>
  <c r="H79" i="46"/>
  <c r="F85" i="46"/>
  <c r="G90" i="46"/>
  <c r="H95" i="46"/>
  <c r="L29" i="9"/>
  <c r="L14" i="9"/>
  <c r="L26" i="29"/>
  <c r="L13" i="29"/>
  <c r="G4" i="9"/>
  <c r="E9" i="62"/>
  <c r="L40" i="62"/>
  <c r="L21" i="62"/>
  <c r="F101" i="16"/>
  <c r="G99" i="60"/>
  <c r="G101" i="59"/>
  <c r="G100" i="54"/>
  <c r="G99" i="57"/>
  <c r="F99" i="13"/>
  <c r="F100" i="50"/>
  <c r="F99" i="52"/>
  <c r="E31" i="29"/>
  <c r="E23" i="29"/>
  <c r="E4" i="29"/>
  <c r="G54" i="25"/>
  <c r="F30" i="29"/>
  <c r="F22" i="29"/>
  <c r="F11" i="29"/>
  <c r="F3" i="29"/>
  <c r="E55" i="25"/>
  <c r="E54" i="23"/>
  <c r="E35" i="23"/>
  <c r="E17" i="23"/>
  <c r="F59" i="23"/>
  <c r="F40" i="23"/>
  <c r="F21" i="23"/>
  <c r="F3" i="23"/>
  <c r="G53" i="23"/>
  <c r="G44" i="23"/>
  <c r="G34" i="23"/>
  <c r="G25" i="23"/>
  <c r="G16" i="23"/>
  <c r="G6" i="23"/>
  <c r="E60" i="23"/>
  <c r="E41" i="23"/>
  <c r="E23" i="23"/>
  <c r="E4" i="23"/>
  <c r="F46" i="23"/>
  <c r="F27" i="23"/>
  <c r="F9" i="23"/>
  <c r="G45" i="26"/>
  <c r="F47" i="26"/>
  <c r="E21" i="29"/>
  <c r="E10" i="29"/>
  <c r="E56" i="25"/>
  <c r="F20" i="29"/>
  <c r="F9" i="29"/>
  <c r="F56" i="25"/>
  <c r="E31" i="23"/>
  <c r="F54" i="23"/>
  <c r="F17" i="23"/>
  <c r="G51" i="23"/>
  <c r="G32" i="23"/>
  <c r="G62" i="23"/>
  <c r="E27" i="23"/>
  <c r="F51" i="23"/>
  <c r="F13" i="23"/>
  <c r="G49" i="26"/>
  <c r="F78" i="50"/>
  <c r="F86" i="50"/>
  <c r="F94" i="50"/>
  <c r="F5" i="51"/>
  <c r="F13" i="51"/>
  <c r="F21" i="51"/>
  <c r="F29" i="51"/>
  <c r="F37" i="51"/>
  <c r="F41" i="51"/>
  <c r="F45" i="51"/>
  <c r="F49" i="51"/>
  <c r="F53" i="51"/>
  <c r="F57" i="51"/>
  <c r="F61" i="51"/>
  <c r="F65" i="51"/>
  <c r="F69" i="51"/>
  <c r="F73" i="51"/>
  <c r="F77" i="51"/>
  <c r="F81" i="51"/>
  <c r="F85" i="51"/>
  <c r="F89" i="51"/>
  <c r="F93" i="51"/>
  <c r="F97" i="51"/>
  <c r="F4" i="52"/>
  <c r="F8" i="52"/>
  <c r="F12" i="52"/>
  <c r="F16" i="52"/>
  <c r="F20" i="52"/>
  <c r="F24" i="52"/>
  <c r="F28" i="52"/>
  <c r="F32" i="52"/>
  <c r="F36" i="52"/>
  <c r="F40" i="52"/>
  <c r="F44" i="52"/>
  <c r="F48" i="52"/>
  <c r="F52" i="52"/>
  <c r="F56" i="52"/>
  <c r="F60" i="52"/>
  <c r="F64" i="52"/>
  <c r="F68" i="52"/>
  <c r="F72" i="52"/>
  <c r="F76" i="52"/>
  <c r="F80" i="52"/>
  <c r="F84" i="52"/>
  <c r="F88" i="52"/>
  <c r="F92" i="52"/>
  <c r="F96" i="52"/>
  <c r="G4" i="53"/>
  <c r="G12" i="53"/>
  <c r="G20" i="53"/>
  <c r="G28" i="53"/>
  <c r="G36" i="53"/>
  <c r="G44" i="53"/>
  <c r="G52" i="53"/>
  <c r="G6" i="13"/>
  <c r="G14" i="13"/>
  <c r="G22" i="13"/>
  <c r="G30" i="13"/>
  <c r="G38" i="13"/>
  <c r="G46" i="13"/>
  <c r="G54" i="13"/>
  <c r="G62" i="13"/>
  <c r="G70" i="13"/>
  <c r="G78" i="13"/>
  <c r="G86" i="13"/>
  <c r="G94" i="13"/>
  <c r="G5" i="14"/>
  <c r="G13" i="14"/>
  <c r="G21" i="14"/>
  <c r="G29" i="14"/>
  <c r="G37" i="14"/>
  <c r="G45" i="14"/>
  <c r="G53" i="14"/>
  <c r="G61" i="14"/>
  <c r="G69" i="14"/>
  <c r="G77" i="14"/>
  <c r="G85" i="14"/>
  <c r="G93" i="14"/>
  <c r="G4" i="15"/>
  <c r="G12" i="15"/>
  <c r="G20" i="15"/>
  <c r="G28" i="15"/>
  <c r="G36" i="15"/>
  <c r="G44" i="15"/>
  <c r="G52" i="15"/>
  <c r="G60" i="15"/>
  <c r="G68" i="15"/>
  <c r="G76" i="15"/>
  <c r="G84" i="15"/>
  <c r="G92" i="15"/>
  <c r="G3" i="16"/>
  <c r="G11" i="16"/>
  <c r="G19" i="16"/>
  <c r="G27" i="16"/>
  <c r="G35" i="16"/>
  <c r="G43" i="16"/>
  <c r="G51" i="16"/>
  <c r="G59" i="16"/>
  <c r="G67" i="16"/>
  <c r="G75" i="16"/>
  <c r="G83" i="16"/>
  <c r="G91" i="16"/>
  <c r="G2" i="47"/>
  <c r="G10" i="47"/>
  <c r="G18" i="47"/>
  <c r="G26" i="47"/>
  <c r="G34" i="47"/>
  <c r="G42" i="47"/>
  <c r="G50" i="47"/>
  <c r="G58" i="47"/>
  <c r="G66" i="47"/>
  <c r="G74" i="47"/>
  <c r="G82" i="47"/>
  <c r="G90" i="47"/>
  <c r="G98" i="47"/>
  <c r="G9" i="48"/>
  <c r="G17" i="48"/>
  <c r="G25" i="48"/>
  <c r="G33" i="48"/>
  <c r="G41" i="48"/>
  <c r="G49" i="48"/>
  <c r="G57" i="48"/>
  <c r="G65" i="48"/>
  <c r="G73" i="48"/>
  <c r="G81" i="48"/>
  <c r="G89" i="48"/>
  <c r="G97" i="48"/>
  <c r="G7" i="50"/>
  <c r="G15" i="50"/>
  <c r="G23" i="50"/>
  <c r="G31" i="50"/>
  <c r="G39" i="50"/>
  <c r="G47" i="50"/>
  <c r="G55" i="50"/>
  <c r="G63" i="50"/>
  <c r="G71" i="50"/>
  <c r="G83" i="50"/>
  <c r="G98" i="50"/>
  <c r="G9" i="51"/>
  <c r="G17" i="51"/>
  <c r="G25" i="51"/>
  <c r="G33" i="51"/>
  <c r="G41" i="51"/>
  <c r="G49" i="51"/>
  <c r="G57" i="51"/>
  <c r="G65" i="51"/>
  <c r="G73" i="51"/>
  <c r="G81" i="51"/>
  <c r="G89" i="51"/>
  <c r="G97" i="51"/>
  <c r="G8" i="52"/>
  <c r="G16" i="52"/>
  <c r="G24" i="52"/>
  <c r="G32" i="52"/>
  <c r="G40" i="52"/>
  <c r="G48" i="52"/>
  <c r="G56" i="52"/>
  <c r="G64" i="52"/>
  <c r="G72" i="52"/>
  <c r="G80" i="52"/>
  <c r="G88" i="52"/>
  <c r="G96" i="52"/>
  <c r="H4" i="53"/>
  <c r="H8" i="53"/>
  <c r="H12" i="53"/>
  <c r="H16" i="53"/>
  <c r="H20" i="53"/>
  <c r="H24" i="53"/>
  <c r="H28" i="53"/>
  <c r="H32" i="53"/>
  <c r="H36" i="53"/>
  <c r="H40" i="53"/>
  <c r="H44" i="53"/>
  <c r="H48" i="53"/>
  <c r="H52" i="53"/>
  <c r="G60" i="53"/>
  <c r="G68" i="53"/>
  <c r="G76" i="53"/>
  <c r="G84" i="53"/>
  <c r="G92" i="53"/>
  <c r="G3" i="54"/>
  <c r="G11" i="54"/>
  <c r="G19" i="54"/>
  <c r="G27" i="54"/>
  <c r="G35" i="54"/>
  <c r="G43" i="54"/>
  <c r="G51" i="54"/>
  <c r="G59" i="54"/>
  <c r="G67" i="54"/>
  <c r="G75" i="54"/>
  <c r="G83" i="54"/>
  <c r="G91" i="54"/>
  <c r="G2" i="55"/>
  <c r="G10" i="55"/>
  <c r="G26" i="55"/>
  <c r="G34" i="55"/>
  <c r="G42" i="55"/>
  <c r="G50" i="55"/>
  <c r="G58" i="55"/>
  <c r="G66" i="55"/>
  <c r="G74" i="55"/>
  <c r="G82" i="55"/>
  <c r="G90" i="55"/>
  <c r="G98" i="55"/>
  <c r="G9" i="56"/>
  <c r="G17" i="56"/>
  <c r="G25" i="56"/>
  <c r="G33" i="56"/>
  <c r="G41" i="56"/>
  <c r="G49" i="56"/>
  <c r="G57" i="56"/>
  <c r="G65" i="56"/>
  <c r="G73" i="56"/>
  <c r="G81" i="56"/>
  <c r="G89" i="56"/>
  <c r="G97" i="56"/>
  <c r="G8" i="57"/>
  <c r="G16" i="57"/>
  <c r="G24" i="57"/>
  <c r="G32" i="57"/>
  <c r="G40" i="57"/>
  <c r="G48" i="57"/>
  <c r="G56" i="57"/>
  <c r="G64" i="57"/>
  <c r="G72" i="57"/>
  <c r="G80" i="57"/>
  <c r="G88" i="57"/>
  <c r="G96" i="57"/>
  <c r="G7" i="58"/>
  <c r="G15" i="58"/>
  <c r="G23" i="58"/>
  <c r="G31" i="58"/>
  <c r="G39" i="58"/>
  <c r="G47" i="58"/>
  <c r="G55" i="58"/>
  <c r="G63" i="58"/>
  <c r="G71" i="58"/>
  <c r="H54" i="53"/>
  <c r="H58" i="53"/>
  <c r="H62" i="53"/>
  <c r="H66" i="53"/>
  <c r="H70" i="53"/>
  <c r="H74" i="53"/>
  <c r="H78" i="53"/>
  <c r="H82" i="53"/>
  <c r="H86" i="53"/>
  <c r="H90" i="53"/>
  <c r="H94" i="53"/>
  <c r="H98" i="53"/>
  <c r="H5" i="54"/>
  <c r="H9" i="54"/>
  <c r="H13" i="54"/>
  <c r="H17" i="54"/>
  <c r="H21" i="54"/>
  <c r="H25" i="54"/>
  <c r="H29" i="54"/>
  <c r="H33" i="54"/>
  <c r="H37" i="54"/>
  <c r="H41" i="54"/>
  <c r="H45" i="54"/>
  <c r="H49" i="54"/>
  <c r="H53" i="54"/>
  <c r="H57" i="54"/>
  <c r="H61" i="54"/>
  <c r="H65" i="54"/>
  <c r="H69" i="54"/>
  <c r="H73" i="54"/>
  <c r="H77" i="54"/>
  <c r="H81" i="54"/>
  <c r="H85" i="54"/>
  <c r="H89" i="54"/>
  <c r="H93" i="54"/>
  <c r="H97" i="54"/>
  <c r="H4" i="55"/>
  <c r="H8" i="55"/>
  <c r="H12" i="55"/>
  <c r="H16" i="55"/>
  <c r="H20" i="55"/>
  <c r="H24" i="55"/>
  <c r="H28" i="55"/>
  <c r="H32" i="55"/>
  <c r="H36" i="55"/>
  <c r="H40" i="55"/>
  <c r="H44" i="55"/>
  <c r="H48" i="55"/>
  <c r="H52" i="55"/>
  <c r="H56" i="55"/>
  <c r="H60" i="55"/>
  <c r="H64" i="55"/>
  <c r="H68" i="55"/>
  <c r="H72" i="55"/>
  <c r="H76" i="55"/>
  <c r="H80" i="55"/>
  <c r="H84" i="55"/>
  <c r="H88" i="55"/>
  <c r="H92" i="55"/>
  <c r="H96" i="55"/>
  <c r="H3" i="56"/>
  <c r="H7" i="56"/>
  <c r="H11" i="56"/>
  <c r="H15" i="56"/>
  <c r="H19" i="56"/>
  <c r="H23" i="56"/>
  <c r="H27" i="56"/>
  <c r="H31" i="56"/>
  <c r="H35" i="56"/>
  <c r="H39" i="56"/>
  <c r="H43" i="56"/>
  <c r="H47" i="56"/>
  <c r="H51" i="56"/>
  <c r="H55" i="56"/>
  <c r="H59" i="56"/>
  <c r="H63" i="56"/>
  <c r="H67" i="56"/>
  <c r="H71" i="56"/>
  <c r="H75" i="56"/>
  <c r="H79" i="56"/>
  <c r="H83" i="56"/>
  <c r="H87" i="56"/>
  <c r="H91" i="56"/>
  <c r="H95" i="56"/>
  <c r="H2" i="57"/>
  <c r="H6" i="57"/>
  <c r="H10" i="57"/>
  <c r="H14" i="57"/>
  <c r="H18" i="57"/>
  <c r="H22" i="57"/>
  <c r="H26" i="57"/>
  <c r="H30" i="57"/>
  <c r="H34" i="57"/>
  <c r="H38" i="57"/>
  <c r="H42" i="57"/>
  <c r="H46" i="57"/>
  <c r="H50" i="57"/>
  <c r="H54" i="57"/>
  <c r="H58" i="57"/>
  <c r="H62" i="57"/>
  <c r="H66" i="57"/>
  <c r="H70" i="57"/>
  <c r="H74" i="57"/>
  <c r="H78" i="57"/>
  <c r="H82" i="57"/>
  <c r="H86" i="57"/>
  <c r="H90" i="57"/>
  <c r="H94" i="57"/>
  <c r="H98" i="57"/>
  <c r="H5" i="58"/>
  <c r="H9" i="58"/>
  <c r="H13" i="58"/>
  <c r="H17" i="58"/>
  <c r="H21" i="58"/>
  <c r="H25" i="58"/>
  <c r="H29" i="58"/>
  <c r="H33" i="58"/>
  <c r="H37" i="58"/>
  <c r="H41" i="58"/>
  <c r="H45" i="58"/>
  <c r="H49" i="58"/>
  <c r="H53" i="58"/>
  <c r="H57" i="58"/>
  <c r="H61" i="58"/>
  <c r="H65" i="58"/>
  <c r="H69" i="58"/>
  <c r="H73" i="58"/>
  <c r="G78" i="58"/>
  <c r="G86" i="58"/>
  <c r="G94" i="58"/>
  <c r="G5" i="59"/>
  <c r="G13" i="59"/>
  <c r="G21" i="59"/>
  <c r="G29" i="59"/>
  <c r="G37" i="59"/>
  <c r="G45" i="59"/>
  <c r="G53" i="59"/>
  <c r="G61" i="59"/>
  <c r="G69" i="59"/>
  <c r="G77" i="59"/>
  <c r="G85" i="59"/>
  <c r="G93" i="59"/>
  <c r="G4" i="60"/>
  <c r="G12" i="60"/>
  <c r="G20" i="60"/>
  <c r="G28" i="60"/>
  <c r="G36" i="60"/>
  <c r="G44" i="60"/>
  <c r="G52" i="60"/>
  <c r="G60" i="60"/>
  <c r="G68" i="60"/>
  <c r="G76" i="60"/>
  <c r="G84" i="60"/>
  <c r="G92" i="60"/>
  <c r="E4" i="63"/>
  <c r="F12" i="63"/>
  <c r="G17" i="63"/>
  <c r="E25" i="63"/>
  <c r="F31" i="63"/>
  <c r="G6" i="62"/>
  <c r="E16" i="62"/>
  <c r="F22" i="62"/>
  <c r="G28" i="62"/>
  <c r="H78" i="58"/>
  <c r="H82" i="58"/>
  <c r="H86" i="58"/>
  <c r="H90" i="58"/>
  <c r="H94" i="58"/>
  <c r="H98" i="58"/>
  <c r="H5" i="59"/>
  <c r="H9" i="59"/>
  <c r="H13" i="59"/>
  <c r="H17" i="59"/>
  <c r="H21" i="59"/>
  <c r="H25" i="59"/>
  <c r="H29" i="59"/>
  <c r="H33" i="59"/>
  <c r="H37" i="59"/>
  <c r="H41" i="59"/>
  <c r="H45" i="59"/>
  <c r="H49" i="59"/>
  <c r="H53" i="59"/>
  <c r="H57" i="59"/>
  <c r="H61" i="59"/>
  <c r="H65" i="59"/>
  <c r="H69" i="59"/>
  <c r="H73" i="59"/>
  <c r="H77" i="59"/>
  <c r="H81" i="59"/>
  <c r="H85" i="59"/>
  <c r="H89" i="59"/>
  <c r="H93" i="59"/>
  <c r="H97" i="59"/>
  <c r="H4" i="60"/>
  <c r="H8" i="60"/>
  <c r="H12" i="60"/>
  <c r="H16" i="60"/>
  <c r="H20" i="60"/>
  <c r="H24" i="60"/>
  <c r="H28" i="60"/>
  <c r="H32" i="60"/>
  <c r="H36" i="60"/>
  <c r="H40" i="60"/>
  <c r="H44" i="60"/>
  <c r="H48" i="60"/>
  <c r="H52" i="60"/>
  <c r="H56" i="60"/>
  <c r="H60" i="60"/>
  <c r="H64" i="60"/>
  <c r="H68" i="60"/>
  <c r="H72" i="60"/>
  <c r="H76" i="60"/>
  <c r="H80" i="60"/>
  <c r="H84" i="60"/>
  <c r="H88" i="60"/>
  <c r="H92" i="60"/>
  <c r="H96" i="60"/>
  <c r="E5" i="63"/>
  <c r="F13" i="63"/>
  <c r="G20" i="63"/>
  <c r="E27" i="63"/>
  <c r="F32" i="63"/>
  <c r="G7" i="62"/>
  <c r="E17" i="62"/>
  <c r="F23" i="62"/>
  <c r="G29" i="62"/>
  <c r="G30" i="27"/>
  <c r="G34" i="27"/>
  <c r="G39" i="27"/>
  <c r="G30" i="5"/>
  <c r="E37" i="5"/>
  <c r="F42" i="5"/>
  <c r="G28" i="9"/>
  <c r="F31" i="34"/>
  <c r="G37" i="34"/>
  <c r="E30" i="32"/>
  <c r="F35" i="32"/>
  <c r="G41" i="32"/>
  <c r="E34" i="33"/>
  <c r="F40" i="33"/>
  <c r="F31" i="20"/>
  <c r="G37" i="20"/>
  <c r="E30" i="35"/>
  <c r="F35" i="35"/>
  <c r="G41" i="35"/>
  <c r="E34" i="37"/>
  <c r="F40" i="37"/>
  <c r="G32" i="39"/>
  <c r="E39" i="39"/>
  <c r="E25" i="42"/>
  <c r="E29" i="42"/>
  <c r="E33" i="42"/>
  <c r="E28" i="43"/>
  <c r="E32" i="43"/>
  <c r="E36" i="43"/>
  <c r="F31" i="27"/>
  <c r="F40" i="27"/>
  <c r="G33" i="5"/>
  <c r="E40" i="5"/>
  <c r="F26" i="9"/>
  <c r="G31" i="34"/>
  <c r="F30" i="32"/>
  <c r="G35" i="32"/>
  <c r="E42" i="32"/>
  <c r="F34" i="33"/>
  <c r="G40" i="33"/>
  <c r="G31" i="20"/>
  <c r="E38" i="20"/>
  <c r="F30" i="35"/>
  <c r="G35" i="35"/>
  <c r="E42" i="35"/>
  <c r="F34" i="37"/>
  <c r="G40" i="37"/>
  <c r="E33" i="39"/>
  <c r="F39" i="39"/>
  <c r="F26" i="42"/>
  <c r="F34" i="42"/>
  <c r="F33" i="43"/>
  <c r="G26" i="44"/>
  <c r="G30" i="44"/>
  <c r="G34" i="44"/>
  <c r="E32" i="24"/>
  <c r="F38" i="24"/>
  <c r="G30" i="25"/>
  <c r="E37" i="25"/>
  <c r="F42" i="25"/>
  <c r="G34" i="4"/>
  <c r="E41" i="4"/>
  <c r="F33" i="30"/>
  <c r="G39" i="30"/>
  <c r="E33" i="31"/>
  <c r="F39" i="31"/>
  <c r="G30" i="7"/>
  <c r="E37" i="7"/>
  <c r="F42" i="7"/>
  <c r="G34" i="3"/>
  <c r="E41" i="3"/>
  <c r="F33" i="19"/>
  <c r="G39" i="19"/>
  <c r="E32" i="38"/>
  <c r="F38" i="38"/>
  <c r="G30" i="36"/>
  <c r="E37" i="36"/>
  <c r="F42" i="36"/>
  <c r="G34" i="6"/>
  <c r="E41" i="6"/>
  <c r="G28" i="45"/>
  <c r="G32" i="45"/>
  <c r="G36" i="45"/>
  <c r="G27" i="41"/>
  <c r="G31" i="41"/>
  <c r="G35" i="41"/>
  <c r="G28" i="8"/>
  <c r="G32" i="8"/>
  <c r="G36" i="8"/>
  <c r="F33" i="26"/>
  <c r="G39" i="26"/>
  <c r="E32" i="22"/>
  <c r="F38" i="22"/>
  <c r="G40" i="62"/>
  <c r="G38" i="62"/>
  <c r="F33" i="62"/>
  <c r="G32" i="10"/>
  <c r="E39" i="10"/>
  <c r="F37" i="63"/>
  <c r="G43" i="63"/>
  <c r="E33" i="11"/>
  <c r="F39" i="11"/>
  <c r="F25" i="44"/>
  <c r="F33" i="44"/>
  <c r="E33" i="24"/>
  <c r="F39" i="24"/>
  <c r="G31" i="25"/>
  <c r="E38" i="25"/>
  <c r="F30" i="4"/>
  <c r="G35" i="4"/>
  <c r="E42" i="4"/>
  <c r="F34" i="30"/>
  <c r="G40" i="30"/>
  <c r="E34" i="31"/>
  <c r="F40" i="31"/>
  <c r="G31" i="7"/>
  <c r="E38" i="7"/>
  <c r="F30" i="3"/>
  <c r="G35" i="3"/>
  <c r="E42" i="3"/>
  <c r="F34" i="19"/>
  <c r="G40" i="19"/>
  <c r="E33" i="38"/>
  <c r="F39" i="38"/>
  <c r="G31" i="36"/>
  <c r="E38" i="36"/>
  <c r="F30" i="6"/>
  <c r="G35" i="6"/>
  <c r="E42" i="6"/>
  <c r="F32" i="45"/>
  <c r="F27" i="41"/>
  <c r="F35" i="41"/>
  <c r="F32" i="8"/>
  <c r="G31" i="26"/>
  <c r="E38" i="26"/>
  <c r="F30" i="22"/>
  <c r="G35" i="22"/>
  <c r="E42" i="22"/>
  <c r="F44" i="62"/>
  <c r="E35" i="62"/>
  <c r="E31" i="10"/>
  <c r="F37" i="10"/>
  <c r="G35" i="63"/>
  <c r="E42" i="63"/>
  <c r="F31" i="11"/>
  <c r="G36" i="11"/>
  <c r="E43" i="11"/>
  <c r="G8" i="64"/>
  <c r="G16" i="64"/>
  <c r="G24" i="64"/>
  <c r="G32" i="64"/>
  <c r="G40" i="64"/>
  <c r="G48" i="64"/>
  <c r="G56" i="64"/>
  <c r="G64" i="64"/>
  <c r="G72" i="64"/>
  <c r="G80" i="64"/>
  <c r="G88" i="64"/>
  <c r="G96" i="64"/>
  <c r="H4" i="64"/>
  <c r="H8" i="64"/>
  <c r="H12" i="64"/>
  <c r="H16" i="64"/>
  <c r="H20" i="64"/>
  <c r="H24" i="64"/>
  <c r="H28" i="64"/>
  <c r="H32" i="64"/>
  <c r="H36" i="64"/>
  <c r="G81" i="50"/>
  <c r="G97" i="50"/>
  <c r="G8" i="51"/>
  <c r="G16" i="51"/>
  <c r="G24" i="51"/>
  <c r="G32" i="51"/>
  <c r="G40" i="51"/>
  <c r="G48" i="51"/>
  <c r="G56" i="51"/>
  <c r="G64" i="51"/>
  <c r="G72" i="51"/>
  <c r="G80" i="51"/>
  <c r="G88" i="51"/>
  <c r="G96" i="51"/>
  <c r="G7" i="52"/>
  <c r="G15" i="52"/>
  <c r="G23" i="52"/>
  <c r="G31" i="52"/>
  <c r="G39" i="52"/>
  <c r="G47" i="52"/>
  <c r="G55" i="52"/>
  <c r="G63" i="52"/>
  <c r="G71" i="52"/>
  <c r="G79" i="52"/>
  <c r="G87" i="52"/>
  <c r="G95" i="52"/>
  <c r="F4" i="53"/>
  <c r="F8" i="53"/>
  <c r="F12" i="53"/>
  <c r="F16" i="53"/>
  <c r="F20" i="53"/>
  <c r="F24" i="53"/>
  <c r="F28" i="53"/>
  <c r="F32" i="53"/>
  <c r="F36" i="53"/>
  <c r="F40" i="53"/>
  <c r="F44" i="53"/>
  <c r="F48" i="53"/>
  <c r="F52" i="53"/>
  <c r="G59" i="53"/>
  <c r="G67" i="53"/>
  <c r="G75" i="53"/>
  <c r="G83" i="53"/>
  <c r="G91" i="53"/>
  <c r="G2" i="54"/>
  <c r="G10" i="54"/>
  <c r="G18" i="54"/>
  <c r="G26" i="54"/>
  <c r="G34" i="54"/>
  <c r="G42" i="54"/>
  <c r="G50" i="54"/>
  <c r="G58" i="54"/>
  <c r="G66" i="54"/>
  <c r="G74" i="54"/>
  <c r="G82" i="54"/>
  <c r="G90" i="54"/>
  <c r="G98" i="54"/>
  <c r="G9" i="55"/>
  <c r="G17" i="55"/>
  <c r="G25" i="55"/>
  <c r="G33" i="55"/>
  <c r="G41" i="55"/>
  <c r="G49" i="55"/>
  <c r="G57" i="55"/>
  <c r="G65" i="55"/>
  <c r="G73" i="55"/>
  <c r="G81" i="55"/>
  <c r="G89" i="55"/>
  <c r="G97" i="55"/>
  <c r="G8" i="56"/>
  <c r="G16" i="56"/>
  <c r="G24" i="56"/>
  <c r="G32" i="56"/>
  <c r="G40" i="56"/>
  <c r="G48" i="56"/>
  <c r="G56" i="56"/>
  <c r="G64" i="56"/>
  <c r="G72" i="56"/>
  <c r="G80" i="56"/>
  <c r="G88" i="56"/>
  <c r="G96" i="56"/>
  <c r="G7" i="57"/>
  <c r="G15" i="57"/>
  <c r="G23" i="57"/>
  <c r="G31" i="57"/>
  <c r="G39" i="57"/>
  <c r="G47" i="57"/>
  <c r="G55" i="57"/>
  <c r="G63" i="57"/>
  <c r="G71" i="57"/>
  <c r="G79" i="57"/>
  <c r="G87" i="57"/>
  <c r="G95" i="57"/>
  <c r="G6" i="58"/>
  <c r="G14" i="58"/>
  <c r="G22" i="58"/>
  <c r="G30" i="58"/>
  <c r="G38" i="58"/>
  <c r="G46" i="58"/>
  <c r="G54" i="58"/>
  <c r="G62" i="58"/>
  <c r="G70" i="58"/>
  <c r="F54" i="53"/>
  <c r="F58" i="53"/>
  <c r="F62" i="53"/>
  <c r="F66" i="53"/>
  <c r="F70" i="53"/>
  <c r="F74" i="53"/>
  <c r="F78" i="53"/>
  <c r="F82" i="53"/>
  <c r="F86" i="53"/>
  <c r="F90" i="53"/>
  <c r="F94" i="53"/>
  <c r="F98" i="53"/>
  <c r="F5" i="54"/>
  <c r="F9" i="54"/>
  <c r="F13" i="54"/>
  <c r="F17" i="54"/>
  <c r="F21" i="54"/>
  <c r="F25" i="54"/>
  <c r="F29" i="54"/>
  <c r="F33" i="54"/>
  <c r="F37" i="54"/>
  <c r="F41" i="54"/>
  <c r="F45" i="54"/>
  <c r="F49" i="54"/>
  <c r="F53" i="54"/>
  <c r="F57" i="54"/>
  <c r="F61" i="54"/>
  <c r="F65" i="54"/>
  <c r="F69" i="54"/>
  <c r="F73" i="54"/>
  <c r="F77" i="54"/>
  <c r="F81" i="54"/>
  <c r="F85" i="54"/>
  <c r="F89" i="54"/>
  <c r="F93" i="54"/>
  <c r="F97" i="54"/>
  <c r="F4" i="55"/>
  <c r="F8" i="55"/>
  <c r="F12" i="55"/>
  <c r="F16" i="55"/>
  <c r="F20" i="55"/>
  <c r="F24" i="55"/>
  <c r="F28" i="55"/>
  <c r="F32" i="55"/>
  <c r="F36" i="55"/>
  <c r="F40" i="55"/>
  <c r="F44" i="55"/>
  <c r="F48" i="55"/>
  <c r="F52" i="55"/>
  <c r="F56" i="55"/>
  <c r="F60" i="55"/>
  <c r="F64" i="55"/>
  <c r="F68" i="55"/>
  <c r="F72" i="55"/>
  <c r="F76" i="55"/>
  <c r="F80" i="55"/>
  <c r="F84" i="55"/>
  <c r="F88" i="55"/>
  <c r="F92" i="55"/>
  <c r="F96" i="55"/>
  <c r="F3" i="56"/>
  <c r="F7" i="56"/>
  <c r="F11" i="56"/>
  <c r="F15" i="56"/>
  <c r="F19" i="56"/>
  <c r="F23" i="56"/>
  <c r="F27" i="56"/>
  <c r="F31" i="56"/>
  <c r="F35" i="56"/>
  <c r="F39" i="56"/>
  <c r="F43" i="56"/>
  <c r="F47" i="56"/>
  <c r="F51" i="56"/>
  <c r="F55" i="56"/>
  <c r="F59" i="56"/>
  <c r="F63" i="56"/>
  <c r="F67" i="56"/>
  <c r="F71" i="56"/>
  <c r="F75" i="56"/>
  <c r="F79" i="56"/>
  <c r="F83" i="56"/>
  <c r="F87" i="56"/>
  <c r="F91" i="56"/>
  <c r="F95" i="56"/>
  <c r="F2" i="57"/>
  <c r="F6" i="57"/>
  <c r="F10" i="57"/>
  <c r="F14" i="57"/>
  <c r="F18" i="57"/>
  <c r="F22" i="57"/>
  <c r="F26" i="57"/>
  <c r="F30" i="57"/>
  <c r="F34" i="57"/>
  <c r="F38" i="57"/>
  <c r="F42" i="57"/>
  <c r="F46" i="57"/>
  <c r="F50" i="57"/>
  <c r="F54" i="57"/>
  <c r="F58" i="57"/>
  <c r="F62" i="57"/>
  <c r="F66" i="57"/>
  <c r="F70" i="57"/>
  <c r="F74" i="57"/>
  <c r="F78" i="57"/>
  <c r="F82" i="57"/>
  <c r="F86" i="57"/>
  <c r="F90" i="57"/>
  <c r="F94" i="57"/>
  <c r="F98" i="57"/>
  <c r="F5" i="58"/>
  <c r="F9" i="58"/>
  <c r="F13" i="58"/>
  <c r="F17" i="58"/>
  <c r="F21" i="58"/>
  <c r="F25" i="58"/>
  <c r="F29" i="58"/>
  <c r="F33" i="58"/>
  <c r="F37" i="58"/>
  <c r="F41" i="58"/>
  <c r="F45" i="58"/>
  <c r="F49" i="58"/>
  <c r="F53" i="58"/>
  <c r="F57" i="58"/>
  <c r="F61" i="58"/>
  <c r="F65" i="58"/>
  <c r="F69" i="58"/>
  <c r="F73" i="58"/>
  <c r="G77" i="58"/>
  <c r="G85" i="58"/>
  <c r="G93" i="58"/>
  <c r="G4" i="59"/>
  <c r="G12" i="59"/>
  <c r="G20" i="59"/>
  <c r="G28" i="59"/>
  <c r="G36" i="59"/>
  <c r="G44" i="59"/>
  <c r="G52" i="59"/>
  <c r="G60" i="59"/>
  <c r="G68" i="59"/>
  <c r="G76" i="59"/>
  <c r="G84" i="59"/>
  <c r="G92" i="59"/>
  <c r="G3" i="60"/>
  <c r="G11" i="60"/>
  <c r="G19" i="60"/>
  <c r="G27" i="60"/>
  <c r="G35" i="60"/>
  <c r="G43" i="60"/>
  <c r="G51" i="60"/>
  <c r="G59" i="60"/>
  <c r="G67" i="60"/>
  <c r="G75" i="60"/>
  <c r="G83" i="60"/>
  <c r="G91" i="60"/>
  <c r="F3" i="63"/>
  <c r="G9" i="63"/>
  <c r="E17" i="63"/>
  <c r="F24" i="63"/>
  <c r="G30" i="63"/>
  <c r="E6" i="62"/>
  <c r="F15" i="62"/>
  <c r="G21" i="62"/>
  <c r="E28" i="62"/>
  <c r="F78" i="58"/>
  <c r="F82" i="58"/>
  <c r="F86" i="58"/>
  <c r="F90" i="58"/>
  <c r="F94" i="58"/>
  <c r="F98" i="58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4" i="60"/>
  <c r="F8" i="60"/>
  <c r="F12" i="60"/>
  <c r="F16" i="60"/>
  <c r="F20" i="60"/>
  <c r="F24" i="60"/>
  <c r="F28" i="60"/>
  <c r="F32" i="60"/>
  <c r="F36" i="60"/>
  <c r="F40" i="60"/>
  <c r="F44" i="60"/>
  <c r="F48" i="60"/>
  <c r="F52" i="60"/>
  <c r="F56" i="60"/>
  <c r="F60" i="60"/>
  <c r="F64" i="60"/>
  <c r="F68" i="60"/>
  <c r="F72" i="60"/>
  <c r="F76" i="60"/>
  <c r="F80" i="60"/>
  <c r="F84" i="60"/>
  <c r="F88" i="60"/>
  <c r="F92" i="60"/>
  <c r="F96" i="60"/>
  <c r="F4" i="63"/>
  <c r="G12" i="63"/>
  <c r="E20" i="63"/>
  <c r="F25" i="63"/>
  <c r="G31" i="63"/>
  <c r="E7" i="62"/>
  <c r="F16" i="62"/>
  <c r="G22" i="62"/>
  <c r="E29" i="62"/>
  <c r="E30" i="27"/>
  <c r="E34" i="27"/>
  <c r="E39" i="27"/>
  <c r="E30" i="5"/>
  <c r="F35" i="5"/>
  <c r="G41" i="5"/>
  <c r="E28" i="9"/>
  <c r="G27" i="29"/>
  <c r="G30" i="34"/>
  <c r="F42" i="34"/>
  <c r="G34" i="32"/>
  <c r="E41" i="32"/>
  <c r="F33" i="33"/>
  <c r="G39" i="33"/>
  <c r="G30" i="20"/>
  <c r="E37" i="20"/>
  <c r="F42" i="20"/>
  <c r="G34" i="35"/>
  <c r="E41" i="35"/>
  <c r="F33" i="37"/>
  <c r="G39" i="37"/>
  <c r="E32" i="39"/>
  <c r="F38" i="39"/>
  <c r="G24" i="42"/>
  <c r="G28" i="42"/>
  <c r="G32" i="42"/>
  <c r="G27" i="43"/>
  <c r="G31" i="43"/>
  <c r="G35" i="43"/>
  <c r="F30" i="27"/>
  <c r="F39" i="27"/>
  <c r="E33" i="5"/>
  <c r="F39" i="5"/>
  <c r="G25" i="9"/>
  <c r="F37" i="34"/>
  <c r="G42" i="34"/>
  <c r="E35" i="32"/>
  <c r="F41" i="32"/>
  <c r="G33" i="33"/>
  <c r="E40" i="33"/>
  <c r="E31" i="20"/>
  <c r="F37" i="20"/>
  <c r="G42" i="20"/>
  <c r="E35" i="35"/>
  <c r="F41" i="35"/>
  <c r="G33" i="37"/>
  <c r="E40" i="37"/>
  <c r="F32" i="39"/>
  <c r="G38" i="39"/>
  <c r="F25" i="42"/>
  <c r="F33" i="42"/>
  <c r="F32" i="43"/>
  <c r="E26" i="44"/>
  <c r="E30" i="44"/>
  <c r="E34" i="44"/>
  <c r="F31" i="24"/>
  <c r="G37" i="24"/>
  <c r="E30" i="25"/>
  <c r="F35" i="25"/>
  <c r="G41" i="25"/>
  <c r="E34" i="4"/>
  <c r="F40" i="4"/>
  <c r="G32" i="30"/>
  <c r="E39" i="30"/>
  <c r="F32" i="31"/>
  <c r="G38" i="31"/>
  <c r="E30" i="7"/>
  <c r="F35" i="7"/>
  <c r="G41" i="7"/>
  <c r="E34" i="3"/>
  <c r="F40" i="3"/>
  <c r="G32" i="19"/>
  <c r="E39" i="19"/>
  <c r="F31" i="38"/>
  <c r="G37" i="38"/>
  <c r="E30" i="36"/>
  <c r="F35" i="36"/>
  <c r="G41" i="36"/>
  <c r="E34" i="6"/>
  <c r="F40" i="6"/>
  <c r="E28" i="45"/>
  <c r="E32" i="45"/>
  <c r="E36" i="45"/>
  <c r="E27" i="41"/>
  <c r="E31" i="41"/>
  <c r="E35" i="41"/>
  <c r="E28" i="8"/>
  <c r="E32" i="8"/>
  <c r="E36" i="8"/>
  <c r="G32" i="26"/>
  <c r="E39" i="26"/>
  <c r="F31" i="22"/>
  <c r="G37" i="22"/>
  <c r="E40" i="62"/>
  <c r="F45" i="62"/>
  <c r="E34" i="62"/>
  <c r="E32" i="10"/>
  <c r="F38" i="10"/>
  <c r="G36" i="63"/>
  <c r="E43" i="63"/>
  <c r="F32" i="11"/>
  <c r="G38" i="11"/>
  <c r="F38" i="43"/>
  <c r="F32" i="44"/>
  <c r="F32" i="24"/>
  <c r="G38" i="24"/>
  <c r="E31" i="25"/>
  <c r="F37" i="25"/>
  <c r="G42" i="25"/>
  <c r="E35" i="4"/>
  <c r="F41" i="4"/>
  <c r="G33" i="30"/>
  <c r="E40" i="30"/>
  <c r="F33" i="31"/>
  <c r="G39" i="31"/>
  <c r="E31" i="7"/>
  <c r="F37" i="7"/>
  <c r="G42" i="7"/>
  <c r="E35" i="3"/>
  <c r="F41" i="3"/>
  <c r="G33" i="19"/>
  <c r="E40" i="19"/>
  <c r="F32" i="38"/>
  <c r="G38" i="38"/>
  <c r="E31" i="36"/>
  <c r="F37" i="36"/>
  <c r="G42" i="36"/>
  <c r="E35" i="6"/>
  <c r="F41" i="6"/>
  <c r="F31" i="45"/>
  <c r="F26" i="41"/>
  <c r="F34" i="41"/>
  <c r="F31" i="8"/>
  <c r="E31" i="26"/>
  <c r="F37" i="26"/>
  <c r="G42" i="26"/>
  <c r="E35" i="22"/>
  <c r="F41" i="22"/>
  <c r="G43" i="62"/>
  <c r="G35" i="62"/>
  <c r="F30" i="10"/>
  <c r="G36" i="10"/>
  <c r="E35" i="63"/>
  <c r="F41" i="63"/>
  <c r="G46" i="63"/>
  <c r="E36" i="11"/>
  <c r="F42" i="11"/>
  <c r="G7" i="64"/>
  <c r="G15" i="64"/>
  <c r="G23" i="64"/>
  <c r="G31" i="64"/>
  <c r="G39" i="64"/>
  <c r="G47" i="64"/>
  <c r="G55" i="64"/>
  <c r="G63" i="64"/>
  <c r="G71" i="64"/>
  <c r="G79" i="64"/>
  <c r="G87" i="64"/>
  <c r="G95" i="64"/>
  <c r="F4" i="64"/>
  <c r="F8" i="64"/>
  <c r="F12" i="64"/>
  <c r="F16" i="64"/>
  <c r="F20" i="64"/>
  <c r="F24" i="64"/>
  <c r="F28" i="64"/>
  <c r="F32" i="64"/>
  <c r="F36" i="64"/>
  <c r="F40" i="64"/>
  <c r="F44" i="64"/>
  <c r="F48" i="64"/>
  <c r="F52" i="64"/>
  <c r="F56" i="64"/>
  <c r="F60" i="64"/>
  <c r="F64" i="64"/>
  <c r="F68" i="64"/>
  <c r="F72" i="64"/>
  <c r="F76" i="64"/>
  <c r="H42" i="64"/>
  <c r="H50" i="64"/>
  <c r="H58" i="64"/>
  <c r="H66" i="64"/>
  <c r="H74" i="64"/>
  <c r="H80" i="64"/>
  <c r="H84" i="64"/>
  <c r="H88" i="64"/>
  <c r="H92" i="64"/>
  <c r="H96" i="64"/>
  <c r="F46" i="25"/>
  <c r="F49" i="62"/>
  <c r="G46" i="25"/>
  <c r="G48" i="62"/>
  <c r="G52" i="62"/>
  <c r="G48" i="3"/>
  <c r="G5" i="46"/>
  <c r="H10" i="46"/>
  <c r="F16" i="46"/>
  <c r="G21" i="46"/>
  <c r="H26" i="46"/>
  <c r="F32" i="46"/>
  <c r="G37" i="46"/>
  <c r="H42" i="46"/>
  <c r="F48" i="46"/>
  <c r="G53" i="46"/>
  <c r="H58" i="46"/>
  <c r="F64" i="46"/>
  <c r="F47" i="3"/>
  <c r="H5" i="46"/>
  <c r="F11" i="46"/>
  <c r="G16" i="46"/>
  <c r="H21" i="46"/>
  <c r="F27" i="46"/>
  <c r="G32" i="46"/>
  <c r="H37" i="46"/>
  <c r="F43" i="46"/>
  <c r="G48" i="46"/>
  <c r="H53" i="46"/>
  <c r="F59" i="46"/>
  <c r="G64" i="46"/>
  <c r="F70" i="46"/>
  <c r="G75" i="46"/>
  <c r="H80" i="46"/>
  <c r="F86" i="46"/>
  <c r="G91" i="46"/>
  <c r="H96" i="46"/>
  <c r="L15" i="9"/>
  <c r="L27" i="29"/>
  <c r="E10" i="62"/>
  <c r="L43" i="62"/>
  <c r="L24" i="62"/>
  <c r="G101" i="16"/>
  <c r="H101" i="15"/>
  <c r="H99" i="58"/>
  <c r="H100" i="59"/>
  <c r="H101" i="14"/>
  <c r="H99" i="54"/>
  <c r="H100" i="55"/>
  <c r="H101" i="56"/>
  <c r="G100" i="13"/>
  <c r="G101" i="50"/>
  <c r="G68" i="46"/>
  <c r="H73" i="46"/>
  <c r="F79" i="46"/>
  <c r="G84" i="46"/>
  <c r="H89" i="46"/>
  <c r="F95" i="46"/>
  <c r="L16" i="9"/>
  <c r="E2" i="9"/>
  <c r="G9" i="62"/>
  <c r="L42" i="62"/>
  <c r="L23" i="62"/>
  <c r="L5" i="62"/>
  <c r="H101" i="16"/>
  <c r="G101" i="15"/>
  <c r="G100" i="59"/>
  <c r="G99" i="54"/>
  <c r="G101" i="56"/>
  <c r="H99" i="13"/>
  <c r="H100" i="50"/>
  <c r="H99" i="52"/>
  <c r="E32" i="29"/>
  <c r="E24" i="29"/>
  <c r="E13" i="29"/>
  <c r="E5" i="29"/>
  <c r="E54" i="25"/>
  <c r="F31" i="29"/>
  <c r="F23" i="29"/>
  <c r="F4" i="29"/>
  <c r="F54" i="25"/>
  <c r="E56" i="23"/>
  <c r="E38" i="23"/>
  <c r="E19" i="23"/>
  <c r="F61" i="23"/>
  <c r="F42" i="23"/>
  <c r="F24" i="23"/>
  <c r="F5" i="23"/>
  <c r="G54" i="23"/>
  <c r="G45" i="23"/>
  <c r="G35" i="23"/>
  <c r="G26" i="23"/>
  <c r="G17" i="23"/>
  <c r="G7" i="23"/>
  <c r="E62" i="23"/>
  <c r="E44" i="23"/>
  <c r="E25" i="23"/>
  <c r="E6" i="23"/>
  <c r="F48" i="23"/>
  <c r="F30" i="23"/>
  <c r="F11" i="23"/>
  <c r="E45" i="26"/>
  <c r="G46" i="26"/>
  <c r="G17" i="29"/>
  <c r="H41" i="64"/>
  <c r="H49" i="64"/>
  <c r="H57" i="64"/>
  <c r="H65" i="64"/>
  <c r="H73" i="64"/>
  <c r="F80" i="64"/>
  <c r="F84" i="64"/>
  <c r="F88" i="64"/>
  <c r="F92" i="64"/>
  <c r="F96" i="64"/>
  <c r="G45" i="25"/>
  <c r="F48" i="62"/>
  <c r="E46" i="25"/>
  <c r="E48" i="62"/>
  <c r="E52" i="62"/>
  <c r="E48" i="3"/>
  <c r="H4" i="46"/>
  <c r="F10" i="46"/>
  <c r="G15" i="46"/>
  <c r="H20" i="46"/>
  <c r="F26" i="46"/>
  <c r="G31" i="46"/>
  <c r="H36" i="46"/>
  <c r="F42" i="46"/>
  <c r="G47" i="46"/>
  <c r="H52" i="46"/>
  <c r="F58" i="46"/>
  <c r="G63" i="46"/>
  <c r="F46" i="3"/>
  <c r="F5" i="46"/>
  <c r="G10" i="46"/>
  <c r="H15" i="46"/>
  <c r="F21" i="46"/>
  <c r="G26" i="46"/>
  <c r="H31" i="46"/>
  <c r="F37" i="46"/>
  <c r="G42" i="46"/>
  <c r="H47" i="46"/>
  <c r="F53" i="46"/>
  <c r="G58" i="46"/>
  <c r="H63" i="46"/>
  <c r="G69" i="46"/>
  <c r="H74" i="46"/>
  <c r="F80" i="46"/>
  <c r="G85" i="46"/>
  <c r="H90" i="46"/>
  <c r="F96" i="46"/>
  <c r="L17" i="9"/>
  <c r="L29" i="29"/>
  <c r="G10" i="62"/>
  <c r="L45" i="62"/>
  <c r="L27" i="62"/>
  <c r="L8" i="62"/>
  <c r="F101" i="15"/>
  <c r="F99" i="58"/>
  <c r="F100" i="59"/>
  <c r="F101" i="14"/>
  <c r="F99" i="54"/>
  <c r="F100" i="55"/>
  <c r="F101" i="56"/>
  <c r="G101" i="13"/>
  <c r="H67" i="46"/>
  <c r="F73" i="46"/>
  <c r="G78" i="46"/>
  <c r="H83" i="46"/>
  <c r="F89" i="46"/>
  <c r="G94" i="46"/>
  <c r="L30" i="29"/>
  <c r="G2" i="9"/>
  <c r="F10" i="62"/>
  <c r="L44" i="62"/>
  <c r="L26" i="62"/>
  <c r="G100" i="15"/>
  <c r="G99" i="59"/>
  <c r="G101" i="53"/>
  <c r="G100" i="56"/>
  <c r="F100" i="13"/>
  <c r="F99" i="48"/>
  <c r="F101" i="50"/>
  <c r="E33" i="29"/>
  <c r="E6" i="29"/>
  <c r="F32" i="29"/>
  <c r="F5" i="29"/>
  <c r="E59" i="23"/>
  <c r="E21" i="23"/>
  <c r="F45" i="23"/>
  <c r="F7" i="23"/>
  <c r="G46" i="23"/>
  <c r="G23" i="23"/>
  <c r="G4" i="23"/>
  <c r="E37" i="23"/>
  <c r="F60" i="23"/>
  <c r="F23" i="23"/>
  <c r="E47" i="26"/>
  <c r="L17" i="29"/>
  <c r="L22" i="29"/>
  <c r="L16" i="62"/>
  <c r="F100" i="16"/>
  <c r="G100" i="14"/>
  <c r="G101" i="57"/>
  <c r="E25" i="29"/>
  <c r="F53" i="25"/>
  <c r="F13" i="29"/>
  <c r="E40" i="23"/>
  <c r="F26" i="23"/>
  <c r="G37" i="23"/>
  <c r="E55" i="23"/>
  <c r="F41" i="23"/>
  <c r="E17" i="29"/>
  <c r="F25" i="50"/>
  <c r="F33" i="50"/>
  <c r="F41" i="50"/>
  <c r="F49" i="50"/>
  <c r="F57" i="50"/>
  <c r="F65" i="50"/>
  <c r="F73" i="50"/>
  <c r="F81" i="50"/>
  <c r="F89" i="50"/>
  <c r="F97" i="50"/>
  <c r="F8" i="51"/>
  <c r="F16" i="51"/>
  <c r="F24" i="51"/>
  <c r="F32" i="51"/>
  <c r="F80" i="50"/>
  <c r="F96" i="50"/>
  <c r="F15" i="51"/>
  <c r="F31" i="51"/>
  <c r="F42" i="51"/>
  <c r="F50" i="51"/>
  <c r="F58" i="51"/>
  <c r="F66" i="51"/>
  <c r="F72" i="51"/>
  <c r="F76" i="51"/>
  <c r="F80" i="51"/>
  <c r="F84" i="51"/>
  <c r="F88" i="51"/>
  <c r="F92" i="51"/>
  <c r="F96" i="51"/>
  <c r="F3" i="52"/>
  <c r="F7" i="52"/>
  <c r="F11" i="52"/>
  <c r="F15" i="52"/>
  <c r="F19" i="52"/>
  <c r="F23" i="52"/>
  <c r="F27" i="52"/>
  <c r="F31" i="52"/>
  <c r="F35" i="52"/>
  <c r="F39" i="52"/>
  <c r="F43" i="52"/>
  <c r="F47" i="52"/>
  <c r="F51" i="52"/>
  <c r="F55" i="52"/>
  <c r="F59" i="52"/>
  <c r="F63" i="52"/>
  <c r="F67" i="52"/>
  <c r="F71" i="52"/>
  <c r="F75" i="52"/>
  <c r="F79" i="52"/>
  <c r="F83" i="52"/>
  <c r="F87" i="52"/>
  <c r="F91" i="52"/>
  <c r="F95" i="52"/>
  <c r="G2" i="53"/>
  <c r="G10" i="53"/>
  <c r="G18" i="53"/>
  <c r="G26" i="53"/>
  <c r="G34" i="53"/>
  <c r="G42" i="53"/>
  <c r="G50" i="53"/>
  <c r="G4" i="13"/>
  <c r="G12" i="13"/>
  <c r="G20" i="13"/>
  <c r="G28" i="13"/>
  <c r="G36" i="13"/>
  <c r="G44" i="13"/>
  <c r="G52" i="13"/>
  <c r="G60" i="13"/>
  <c r="G68" i="13"/>
  <c r="G76" i="13"/>
  <c r="G84" i="13"/>
  <c r="G92" i="13"/>
  <c r="G3" i="14"/>
  <c r="G11" i="14"/>
  <c r="G19" i="14"/>
  <c r="G27" i="14"/>
  <c r="G35" i="14"/>
  <c r="G43" i="14"/>
  <c r="G51" i="14"/>
  <c r="G59" i="14"/>
  <c r="G67" i="14"/>
  <c r="G75" i="14"/>
  <c r="G83" i="14"/>
  <c r="G91" i="14"/>
  <c r="G2" i="15"/>
  <c r="G10" i="15"/>
  <c r="G18" i="15"/>
  <c r="G26" i="15"/>
  <c r="G34" i="15"/>
  <c r="G42" i="15"/>
  <c r="G50" i="15"/>
  <c r="G58" i="15"/>
  <c r="G66" i="15"/>
  <c r="G74" i="15"/>
  <c r="G82" i="15"/>
  <c r="G90" i="15"/>
  <c r="G98" i="15"/>
  <c r="G9" i="16"/>
  <c r="G17" i="16"/>
  <c r="G25" i="16"/>
  <c r="G33" i="16"/>
  <c r="G41" i="16"/>
  <c r="G49" i="16"/>
  <c r="G57" i="16"/>
  <c r="G65" i="16"/>
  <c r="G73" i="16"/>
  <c r="G81" i="16"/>
  <c r="G89" i="16"/>
  <c r="G97" i="16"/>
  <c r="G8" i="47"/>
  <c r="G16" i="47"/>
  <c r="G24" i="47"/>
  <c r="G32" i="47"/>
  <c r="G40" i="47"/>
  <c r="G48" i="47"/>
  <c r="G56" i="47"/>
  <c r="G64" i="47"/>
  <c r="G72" i="47"/>
  <c r="G80" i="47"/>
  <c r="G88" i="47"/>
  <c r="G96" i="47"/>
  <c r="G7" i="48"/>
  <c r="G15" i="48"/>
  <c r="G23" i="48"/>
  <c r="G31" i="48"/>
  <c r="G39" i="48"/>
  <c r="G47" i="48"/>
  <c r="G55" i="48"/>
  <c r="G63" i="48"/>
  <c r="G71" i="48"/>
  <c r="G79" i="48"/>
  <c r="G87" i="48"/>
  <c r="G95" i="48"/>
  <c r="G5" i="50"/>
  <c r="G13" i="50"/>
  <c r="G21" i="50"/>
  <c r="G29" i="50"/>
  <c r="G37" i="50"/>
  <c r="G45" i="50"/>
  <c r="G53" i="50"/>
  <c r="G61" i="50"/>
  <c r="G69" i="50"/>
  <c r="G79" i="50"/>
  <c r="G95" i="50"/>
  <c r="G7" i="51"/>
  <c r="G15" i="51"/>
  <c r="G23" i="51"/>
  <c r="G31" i="51"/>
  <c r="G39" i="51"/>
  <c r="G47" i="51"/>
  <c r="G55" i="51"/>
  <c r="G63" i="51"/>
  <c r="G71" i="51"/>
  <c r="G79" i="51"/>
  <c r="G87" i="51"/>
  <c r="G95" i="51"/>
  <c r="G6" i="52"/>
  <c r="G14" i="52"/>
  <c r="G22" i="52"/>
  <c r="G30" i="52"/>
  <c r="G38" i="52"/>
  <c r="G46" i="52"/>
  <c r="G54" i="52"/>
  <c r="G62" i="52"/>
  <c r="G70" i="52"/>
  <c r="G78" i="52"/>
  <c r="G86" i="52"/>
  <c r="G94" i="52"/>
  <c r="H3" i="53"/>
  <c r="H7" i="53"/>
  <c r="H11" i="53"/>
  <c r="H15" i="53"/>
  <c r="H19" i="53"/>
  <c r="H23" i="53"/>
  <c r="H27" i="53"/>
  <c r="H31" i="53"/>
  <c r="H35" i="53"/>
  <c r="H39" i="53"/>
  <c r="H43" i="53"/>
  <c r="H47" i="53"/>
  <c r="H51" i="53"/>
  <c r="G58" i="53"/>
  <c r="G66" i="53"/>
  <c r="G74" i="53"/>
  <c r="G82" i="53"/>
  <c r="G90" i="53"/>
  <c r="G98" i="53"/>
  <c r="G9" i="54"/>
  <c r="G17" i="54"/>
  <c r="G25" i="54"/>
  <c r="G33" i="54"/>
  <c r="G41" i="54"/>
  <c r="G49" i="54"/>
  <c r="G57" i="54"/>
  <c r="G65" i="54"/>
  <c r="G73" i="54"/>
  <c r="G81" i="54"/>
  <c r="G89" i="54"/>
  <c r="G97" i="54"/>
  <c r="G8" i="55"/>
  <c r="G16" i="55"/>
  <c r="G24" i="55"/>
  <c r="G32" i="55"/>
  <c r="G40" i="55"/>
  <c r="G48" i="55"/>
  <c r="G56" i="55"/>
  <c r="G64" i="55"/>
  <c r="G72" i="55"/>
  <c r="G80" i="55"/>
  <c r="G88" i="55"/>
  <c r="G96" i="55"/>
  <c r="G7" i="56"/>
  <c r="G15" i="56"/>
  <c r="G23" i="56"/>
  <c r="G31" i="56"/>
  <c r="G39" i="56"/>
  <c r="G47" i="56"/>
  <c r="G55" i="56"/>
  <c r="G63" i="56"/>
  <c r="G71" i="56"/>
  <c r="G79" i="56"/>
  <c r="G87" i="56"/>
  <c r="G95" i="56"/>
  <c r="G6" i="57"/>
  <c r="G14" i="57"/>
  <c r="G22" i="57"/>
  <c r="G30" i="57"/>
  <c r="G38" i="57"/>
  <c r="G46" i="57"/>
  <c r="G54" i="57"/>
  <c r="G62" i="57"/>
  <c r="G70" i="57"/>
  <c r="G78" i="57"/>
  <c r="G86" i="57"/>
  <c r="G94" i="57"/>
  <c r="G5" i="58"/>
  <c r="G13" i="58"/>
  <c r="G21" i="58"/>
  <c r="G29" i="58"/>
  <c r="G37" i="58"/>
  <c r="G45" i="58"/>
  <c r="G53" i="58"/>
  <c r="G61" i="58"/>
  <c r="G69" i="58"/>
  <c r="H53" i="53"/>
  <c r="H57" i="53"/>
  <c r="H61" i="53"/>
  <c r="H65" i="53"/>
  <c r="H69" i="53"/>
  <c r="H73" i="53"/>
  <c r="H77" i="53"/>
  <c r="H81" i="53"/>
  <c r="H85" i="53"/>
  <c r="H89" i="53"/>
  <c r="H93" i="53"/>
  <c r="H97" i="53"/>
  <c r="H4" i="54"/>
  <c r="H8" i="54"/>
  <c r="H12" i="54"/>
  <c r="H16" i="54"/>
  <c r="H20" i="54"/>
  <c r="H24" i="54"/>
  <c r="H28" i="54"/>
  <c r="H32" i="54"/>
  <c r="H36" i="54"/>
  <c r="H40" i="54"/>
  <c r="H44" i="54"/>
  <c r="H48" i="54"/>
  <c r="H52" i="54"/>
  <c r="H56" i="54"/>
  <c r="H60" i="54"/>
  <c r="H64" i="54"/>
  <c r="H68" i="54"/>
  <c r="H72" i="54"/>
  <c r="H76" i="54"/>
  <c r="H80" i="54"/>
  <c r="H84" i="54"/>
  <c r="H88" i="54"/>
  <c r="H92" i="54"/>
  <c r="H96" i="54"/>
  <c r="H3" i="55"/>
  <c r="H7" i="55"/>
  <c r="H11" i="55"/>
  <c r="H15" i="55"/>
  <c r="H19" i="55"/>
  <c r="H23" i="55"/>
  <c r="H27" i="55"/>
  <c r="H31" i="55"/>
  <c r="H35" i="55"/>
  <c r="H39" i="55"/>
  <c r="H43" i="55"/>
  <c r="H47" i="55"/>
  <c r="H51" i="55"/>
  <c r="H55" i="55"/>
  <c r="H59" i="55"/>
  <c r="H63" i="55"/>
  <c r="H67" i="55"/>
  <c r="H71" i="55"/>
  <c r="H75" i="55"/>
  <c r="H79" i="55"/>
  <c r="H83" i="55"/>
  <c r="H87" i="55"/>
  <c r="H91" i="55"/>
  <c r="H95" i="55"/>
  <c r="H2" i="56"/>
  <c r="H6" i="56"/>
  <c r="H10" i="56"/>
  <c r="H14" i="56"/>
  <c r="H18" i="56"/>
  <c r="H22" i="56"/>
  <c r="H26" i="56"/>
  <c r="H30" i="56"/>
  <c r="H34" i="56"/>
  <c r="H38" i="56"/>
  <c r="H42" i="56"/>
  <c r="H46" i="56"/>
  <c r="H50" i="56"/>
  <c r="H54" i="56"/>
  <c r="H58" i="56"/>
  <c r="H62" i="56"/>
  <c r="H66" i="56"/>
  <c r="H70" i="56"/>
  <c r="H74" i="56"/>
  <c r="H78" i="56"/>
  <c r="H82" i="56"/>
  <c r="H86" i="56"/>
  <c r="H90" i="56"/>
  <c r="H94" i="56"/>
  <c r="H98" i="56"/>
  <c r="H5" i="57"/>
  <c r="H9" i="57"/>
  <c r="H13" i="57"/>
  <c r="H17" i="57"/>
  <c r="H21" i="57"/>
  <c r="H25" i="57"/>
  <c r="H29" i="57"/>
  <c r="H33" i="57"/>
  <c r="H37" i="57"/>
  <c r="H41" i="57"/>
  <c r="H45" i="57"/>
  <c r="H49" i="57"/>
  <c r="H53" i="57"/>
  <c r="H57" i="57"/>
  <c r="H61" i="57"/>
  <c r="H65" i="57"/>
  <c r="H69" i="57"/>
  <c r="H73" i="57"/>
  <c r="H77" i="57"/>
  <c r="H81" i="57"/>
  <c r="H85" i="57"/>
  <c r="H89" i="57"/>
  <c r="H93" i="57"/>
  <c r="H97" i="57"/>
  <c r="H4" i="58"/>
  <c r="H8" i="58"/>
  <c r="H12" i="58"/>
  <c r="H16" i="58"/>
  <c r="H20" i="58"/>
  <c r="H24" i="58"/>
  <c r="H28" i="58"/>
  <c r="H32" i="58"/>
  <c r="H36" i="58"/>
  <c r="H40" i="58"/>
  <c r="H44" i="58"/>
  <c r="H48" i="58"/>
  <c r="H52" i="58"/>
  <c r="H56" i="58"/>
  <c r="H60" i="58"/>
  <c r="H64" i="58"/>
  <c r="H68" i="58"/>
  <c r="H72" i="58"/>
  <c r="H76" i="58"/>
  <c r="G84" i="58"/>
  <c r="G92" i="58"/>
  <c r="G3" i="59"/>
  <c r="G11" i="59"/>
  <c r="G19" i="59"/>
  <c r="G27" i="59"/>
  <c r="G35" i="59"/>
  <c r="G43" i="59"/>
  <c r="G51" i="59"/>
  <c r="G59" i="59"/>
  <c r="G67" i="59"/>
  <c r="G75" i="59"/>
  <c r="G83" i="59"/>
  <c r="G91" i="59"/>
  <c r="G2" i="60"/>
  <c r="G10" i="60"/>
  <c r="G18" i="60"/>
  <c r="G26" i="60"/>
  <c r="G34" i="60"/>
  <c r="G42" i="60"/>
  <c r="G50" i="60"/>
  <c r="G58" i="60"/>
  <c r="G66" i="60"/>
  <c r="G74" i="60"/>
  <c r="G82" i="60"/>
  <c r="G90" i="60"/>
  <c r="G98" i="60"/>
  <c r="E9" i="63"/>
  <c r="F16" i="63"/>
  <c r="G23" i="63"/>
  <c r="E30" i="63"/>
  <c r="F5" i="62"/>
  <c r="G14" i="62"/>
  <c r="E21" i="62"/>
  <c r="F27" i="62"/>
  <c r="H77" i="58"/>
  <c r="H81" i="58"/>
  <c r="H85" i="58"/>
  <c r="H89" i="58"/>
  <c r="H93" i="58"/>
  <c r="H97" i="58"/>
  <c r="H4" i="59"/>
  <c r="H8" i="59"/>
  <c r="H12" i="59"/>
  <c r="H16" i="59"/>
  <c r="H20" i="59"/>
  <c r="H24" i="59"/>
  <c r="H28" i="59"/>
  <c r="H32" i="59"/>
  <c r="H36" i="59"/>
  <c r="H40" i="59"/>
  <c r="H44" i="59"/>
  <c r="H48" i="59"/>
  <c r="H52" i="59"/>
  <c r="H56" i="59"/>
  <c r="H60" i="59"/>
  <c r="H64" i="59"/>
  <c r="H68" i="59"/>
  <c r="H72" i="59"/>
  <c r="H76" i="59"/>
  <c r="H80" i="59"/>
  <c r="H84" i="59"/>
  <c r="H88" i="59"/>
  <c r="H92" i="59"/>
  <c r="H96" i="59"/>
  <c r="H3" i="60"/>
  <c r="H7" i="60"/>
  <c r="H11" i="60"/>
  <c r="H15" i="60"/>
  <c r="H19" i="60"/>
  <c r="H23" i="60"/>
  <c r="H27" i="60"/>
  <c r="H31" i="60"/>
  <c r="H35" i="60"/>
  <c r="H39" i="60"/>
  <c r="H43" i="60"/>
  <c r="H47" i="60"/>
  <c r="H51" i="60"/>
  <c r="H55" i="60"/>
  <c r="H59" i="60"/>
  <c r="H63" i="60"/>
  <c r="H67" i="60"/>
  <c r="H71" i="60"/>
  <c r="H75" i="60"/>
  <c r="H79" i="60"/>
  <c r="H83" i="60"/>
  <c r="H87" i="60"/>
  <c r="H91" i="60"/>
  <c r="H95" i="60"/>
  <c r="G3" i="63"/>
  <c r="E12" i="63"/>
  <c r="F17" i="63"/>
  <c r="G24" i="63"/>
  <c r="E31" i="63"/>
  <c r="F6" i="62"/>
  <c r="G15" i="62"/>
  <c r="E22" i="62"/>
  <c r="F28" i="62"/>
  <c r="G9" i="34"/>
  <c r="G33" i="27"/>
  <c r="G38" i="27"/>
  <c r="G42" i="27"/>
  <c r="G34" i="5"/>
  <c r="E41" i="5"/>
  <c r="F27" i="9"/>
  <c r="G26" i="29"/>
  <c r="F35" i="34"/>
  <c r="G41" i="34"/>
  <c r="E34" i="32"/>
  <c r="F40" i="32"/>
  <c r="G32" i="33"/>
  <c r="E39" i="33"/>
  <c r="E30" i="20"/>
  <c r="F35" i="20"/>
  <c r="G41" i="20"/>
  <c r="E34" i="35"/>
  <c r="F40" i="35"/>
  <c r="G32" i="37"/>
  <c r="E39" i="37"/>
  <c r="F31" i="39"/>
  <c r="G37" i="39"/>
  <c r="E24" i="42"/>
  <c r="E28" i="42"/>
  <c r="E32" i="42"/>
  <c r="E27" i="43"/>
  <c r="E31" i="43"/>
  <c r="E35" i="43"/>
  <c r="F9" i="34"/>
  <c r="F38" i="27"/>
  <c r="F32" i="5"/>
  <c r="G38" i="5"/>
  <c r="E25" i="9"/>
  <c r="F30" i="34"/>
  <c r="G35" i="34"/>
  <c r="F34" i="32"/>
  <c r="G40" i="32"/>
  <c r="E33" i="33"/>
  <c r="F39" i="33"/>
  <c r="F30" i="20"/>
  <c r="G35" i="20"/>
  <c r="E42" i="20"/>
  <c r="F34" i="35"/>
  <c r="G40" i="35"/>
  <c r="E33" i="37"/>
  <c r="F39" i="37"/>
  <c r="G31" i="39"/>
  <c r="E38" i="39"/>
  <c r="F24" i="42"/>
  <c r="F32" i="42"/>
  <c r="F31" i="43"/>
  <c r="G25" i="44"/>
  <c r="G29" i="44"/>
  <c r="G33" i="44"/>
  <c r="G30" i="24"/>
  <c r="E37" i="24"/>
  <c r="F42" i="24"/>
  <c r="G34" i="25"/>
  <c r="E41" i="25"/>
  <c r="F33" i="4"/>
  <c r="G39" i="4"/>
  <c r="E32" i="30"/>
  <c r="F38" i="30"/>
  <c r="G31" i="31"/>
  <c r="E38" i="31"/>
  <c r="F43" i="31"/>
  <c r="G34" i="7"/>
  <c r="E41" i="7"/>
  <c r="F33" i="3"/>
  <c r="G39" i="3"/>
  <c r="E32" i="19"/>
  <c r="F38" i="19"/>
  <c r="G30" i="38"/>
  <c r="E37" i="38"/>
  <c r="F42" i="38"/>
  <c r="G34" i="36"/>
  <c r="E41" i="36"/>
  <c r="F33" i="6"/>
  <c r="G39" i="6"/>
  <c r="G27" i="45"/>
  <c r="G31" i="45"/>
  <c r="G35" i="45"/>
  <c r="G26" i="41"/>
  <c r="G30" i="41"/>
  <c r="G34" i="41"/>
  <c r="G27" i="8"/>
  <c r="G31" i="8"/>
  <c r="G35" i="8"/>
  <c r="E32" i="26"/>
  <c r="F38" i="26"/>
  <c r="G30" i="22"/>
  <c r="E37" i="22"/>
  <c r="F42" i="22"/>
  <c r="G44" i="62"/>
  <c r="G34" i="62"/>
  <c r="F31" i="10"/>
  <c r="G37" i="10"/>
  <c r="E36" i="63"/>
  <c r="F42" i="63"/>
  <c r="G31" i="11"/>
  <c r="E38" i="11"/>
  <c r="F43" i="11"/>
  <c r="F31" i="44"/>
  <c r="G31" i="24"/>
  <c r="E38" i="24"/>
  <c r="F30" i="25"/>
  <c r="G35" i="25"/>
  <c r="E42" i="25"/>
  <c r="F34" i="4"/>
  <c r="G40" i="4"/>
  <c r="E33" i="30"/>
  <c r="F39" i="30"/>
  <c r="G32" i="31"/>
  <c r="E39" i="31"/>
  <c r="F30" i="7"/>
  <c r="G35" i="7"/>
  <c r="E42" i="7"/>
  <c r="F34" i="3"/>
  <c r="G40" i="3"/>
  <c r="E33" i="19"/>
  <c r="F39" i="19"/>
  <c r="G31" i="38"/>
  <c r="E38" i="38"/>
  <c r="F30" i="36"/>
  <c r="G35" i="36"/>
  <c r="E42" i="36"/>
  <c r="F34" i="6"/>
  <c r="G40" i="6"/>
  <c r="F30" i="45"/>
  <c r="F25" i="41"/>
  <c r="F33" i="41"/>
  <c r="F30" i="8"/>
  <c r="F30" i="26"/>
  <c r="G35" i="26"/>
  <c r="E42" i="26"/>
  <c r="F34" i="22"/>
  <c r="G40" i="22"/>
  <c r="E43" i="62"/>
  <c r="F36" i="62"/>
  <c r="G29" i="10"/>
  <c r="E36" i="10"/>
  <c r="F34" i="63"/>
  <c r="G39" i="63"/>
  <c r="E46" i="63"/>
  <c r="F35" i="11"/>
  <c r="G41" i="11"/>
  <c r="G6" i="64"/>
  <c r="G14" i="64"/>
  <c r="G22" i="64"/>
  <c r="G30" i="64"/>
  <c r="G38" i="64"/>
  <c r="G46" i="64"/>
  <c r="G54" i="64"/>
  <c r="G62" i="64"/>
  <c r="G70" i="64"/>
  <c r="G78" i="64"/>
  <c r="G86" i="64"/>
  <c r="G94" i="64"/>
  <c r="H3" i="64"/>
  <c r="H7" i="64"/>
  <c r="H11" i="64"/>
  <c r="H15" i="64"/>
  <c r="H19" i="64"/>
  <c r="H23" i="64"/>
  <c r="H27" i="64"/>
  <c r="H31" i="64"/>
  <c r="H35" i="64"/>
  <c r="G77" i="50"/>
  <c r="G93" i="50"/>
  <c r="G6" i="51"/>
  <c r="G14" i="51"/>
  <c r="G22" i="51"/>
  <c r="G30" i="51"/>
  <c r="G38" i="51"/>
  <c r="G46" i="51"/>
  <c r="G54" i="51"/>
  <c r="G62" i="51"/>
  <c r="G70" i="51"/>
  <c r="G78" i="51"/>
  <c r="G86" i="51"/>
  <c r="G94" i="51"/>
  <c r="G5" i="52"/>
  <c r="G13" i="52"/>
  <c r="G21" i="52"/>
  <c r="G29" i="52"/>
  <c r="G37" i="52"/>
  <c r="G45" i="52"/>
  <c r="G53" i="52"/>
  <c r="G61" i="52"/>
  <c r="G69" i="52"/>
  <c r="G77" i="52"/>
  <c r="G85" i="52"/>
  <c r="G93" i="52"/>
  <c r="F3" i="53"/>
  <c r="F7" i="53"/>
  <c r="F11" i="53"/>
  <c r="F15" i="53"/>
  <c r="F19" i="53"/>
  <c r="F23" i="53"/>
  <c r="F27" i="53"/>
  <c r="F31" i="53"/>
  <c r="F35" i="53"/>
  <c r="F39" i="53"/>
  <c r="F43" i="53"/>
  <c r="F47" i="53"/>
  <c r="F51" i="53"/>
  <c r="G57" i="53"/>
  <c r="G65" i="53"/>
  <c r="G73" i="53"/>
  <c r="G81" i="53"/>
  <c r="G89" i="53"/>
  <c r="G97" i="53"/>
  <c r="G8" i="54"/>
  <c r="G16" i="54"/>
  <c r="G24" i="54"/>
  <c r="G32" i="54"/>
  <c r="G40" i="54"/>
  <c r="G48" i="54"/>
  <c r="G56" i="54"/>
  <c r="G64" i="54"/>
  <c r="G72" i="54"/>
  <c r="G80" i="54"/>
  <c r="G88" i="54"/>
  <c r="G96" i="54"/>
  <c r="G7" i="55"/>
  <c r="G15" i="55"/>
  <c r="G23" i="55"/>
  <c r="G31" i="55"/>
  <c r="G39" i="55"/>
  <c r="G47" i="55"/>
  <c r="G55" i="55"/>
  <c r="G63" i="55"/>
  <c r="G71" i="55"/>
  <c r="G79" i="55"/>
  <c r="G87" i="55"/>
  <c r="G95" i="55"/>
  <c r="G6" i="56"/>
  <c r="G14" i="56"/>
  <c r="G22" i="56"/>
  <c r="G30" i="56"/>
  <c r="G38" i="56"/>
  <c r="G46" i="56"/>
  <c r="G54" i="56"/>
  <c r="G62" i="56"/>
  <c r="G70" i="56"/>
  <c r="G78" i="56"/>
  <c r="G86" i="56"/>
  <c r="G94" i="56"/>
  <c r="G5" i="57"/>
  <c r="G13" i="57"/>
  <c r="G21" i="57"/>
  <c r="G29" i="57"/>
  <c r="G37" i="57"/>
  <c r="G45" i="57"/>
  <c r="G53" i="57"/>
  <c r="G61" i="57"/>
  <c r="G69" i="57"/>
  <c r="G77" i="57"/>
  <c r="G85" i="57"/>
  <c r="G93" i="57"/>
  <c r="G4" i="58"/>
  <c r="G12" i="58"/>
  <c r="G20" i="58"/>
  <c r="G28" i="58"/>
  <c r="G36" i="58"/>
  <c r="G44" i="58"/>
  <c r="G52" i="58"/>
  <c r="G60" i="58"/>
  <c r="G68" i="58"/>
  <c r="G76" i="58"/>
  <c r="F57" i="53"/>
  <c r="F61" i="53"/>
  <c r="F65" i="53"/>
  <c r="F69" i="53"/>
  <c r="F73" i="53"/>
  <c r="F77" i="53"/>
  <c r="F81" i="53"/>
  <c r="F85" i="53"/>
  <c r="F89" i="53"/>
  <c r="F93" i="53"/>
  <c r="F97" i="53"/>
  <c r="F4" i="54"/>
  <c r="F8" i="54"/>
  <c r="F12" i="54"/>
  <c r="F16" i="54"/>
  <c r="F20" i="54"/>
  <c r="F24" i="54"/>
  <c r="F28" i="54"/>
  <c r="F32" i="54"/>
  <c r="F36" i="54"/>
  <c r="F40" i="54"/>
  <c r="F44" i="54"/>
  <c r="F48" i="54"/>
  <c r="F52" i="54"/>
  <c r="F56" i="54"/>
  <c r="F60" i="54"/>
  <c r="F64" i="54"/>
  <c r="F68" i="54"/>
  <c r="F72" i="54"/>
  <c r="F76" i="54"/>
  <c r="F80" i="54"/>
  <c r="F84" i="54"/>
  <c r="F88" i="54"/>
  <c r="F92" i="54"/>
  <c r="F96" i="54"/>
  <c r="F3" i="55"/>
  <c r="F7" i="55"/>
  <c r="F11" i="55"/>
  <c r="F15" i="55"/>
  <c r="F19" i="55"/>
  <c r="F23" i="55"/>
  <c r="F27" i="55"/>
  <c r="F31" i="55"/>
  <c r="F35" i="55"/>
  <c r="F39" i="55"/>
  <c r="F43" i="55"/>
  <c r="F47" i="55"/>
  <c r="F51" i="55"/>
  <c r="F55" i="55"/>
  <c r="F59" i="55"/>
  <c r="F63" i="55"/>
  <c r="F67" i="55"/>
  <c r="F71" i="55"/>
  <c r="F75" i="55"/>
  <c r="F79" i="55"/>
  <c r="F83" i="55"/>
  <c r="F87" i="55"/>
  <c r="F91" i="55"/>
  <c r="F95" i="55"/>
  <c r="F2" i="56"/>
  <c r="F6" i="56"/>
  <c r="F10" i="56"/>
  <c r="F14" i="56"/>
  <c r="F18" i="56"/>
  <c r="F22" i="56"/>
  <c r="F26" i="56"/>
  <c r="F30" i="56"/>
  <c r="F34" i="56"/>
  <c r="F38" i="56"/>
  <c r="F42" i="56"/>
  <c r="F46" i="56"/>
  <c r="F50" i="56"/>
  <c r="F54" i="56"/>
  <c r="F58" i="56"/>
  <c r="F62" i="56"/>
  <c r="F66" i="56"/>
  <c r="F70" i="56"/>
  <c r="F74" i="56"/>
  <c r="F78" i="56"/>
  <c r="F82" i="56"/>
  <c r="F86" i="56"/>
  <c r="F90" i="56"/>
  <c r="F94" i="56"/>
  <c r="F98" i="56"/>
  <c r="F5" i="57"/>
  <c r="F9" i="57"/>
  <c r="F13" i="57"/>
  <c r="F17" i="57"/>
  <c r="F21" i="57"/>
  <c r="F25" i="57"/>
  <c r="F29" i="57"/>
  <c r="F33" i="57"/>
  <c r="F37" i="57"/>
  <c r="F41" i="57"/>
  <c r="F45" i="57"/>
  <c r="F49" i="57"/>
  <c r="F53" i="57"/>
  <c r="F57" i="57"/>
  <c r="F61" i="57"/>
  <c r="F65" i="57"/>
  <c r="F69" i="57"/>
  <c r="F73" i="57"/>
  <c r="F77" i="57"/>
  <c r="F81" i="57"/>
  <c r="F85" i="57"/>
  <c r="F89" i="57"/>
  <c r="F93" i="57"/>
  <c r="F97" i="57"/>
  <c r="F4" i="58"/>
  <c r="F8" i="58"/>
  <c r="F12" i="58"/>
  <c r="F16" i="58"/>
  <c r="F20" i="58"/>
  <c r="F24" i="58"/>
  <c r="F28" i="58"/>
  <c r="F32" i="58"/>
  <c r="F36" i="58"/>
  <c r="F40" i="58"/>
  <c r="F44" i="58"/>
  <c r="F48" i="58"/>
  <c r="F52" i="58"/>
  <c r="F56" i="58"/>
  <c r="F60" i="58"/>
  <c r="F64" i="58"/>
  <c r="F68" i="58"/>
  <c r="F72" i="58"/>
  <c r="F76" i="58"/>
  <c r="G83" i="58"/>
  <c r="G91" i="58"/>
  <c r="G2" i="59"/>
  <c r="G10" i="59"/>
  <c r="G18" i="59"/>
  <c r="G26" i="59"/>
  <c r="G34" i="59"/>
  <c r="G42" i="59"/>
  <c r="G50" i="59"/>
  <c r="G58" i="59"/>
  <c r="G66" i="59"/>
  <c r="G74" i="59"/>
  <c r="G82" i="59"/>
  <c r="G90" i="59"/>
  <c r="G98" i="59"/>
  <c r="G9" i="60"/>
  <c r="G17" i="60"/>
  <c r="G25" i="60"/>
  <c r="G33" i="60"/>
  <c r="G41" i="60"/>
  <c r="G49" i="60"/>
  <c r="G57" i="60"/>
  <c r="G65" i="60"/>
  <c r="G73" i="60"/>
  <c r="G81" i="60"/>
  <c r="G89" i="60"/>
  <c r="G97" i="60"/>
  <c r="F8" i="63"/>
  <c r="G15" i="63"/>
  <c r="E23" i="63"/>
  <c r="F29" i="63"/>
  <c r="G4" i="62"/>
  <c r="E14" i="62"/>
  <c r="F20" i="62"/>
  <c r="G26" i="62"/>
  <c r="F77" i="58"/>
  <c r="F81" i="58"/>
  <c r="F85" i="58"/>
  <c r="F89" i="58"/>
  <c r="F93" i="58"/>
  <c r="F97" i="58"/>
  <c r="F4" i="59"/>
  <c r="F8" i="59"/>
  <c r="F12" i="59"/>
  <c r="F16" i="59"/>
  <c r="F20" i="59"/>
  <c r="F24" i="59"/>
  <c r="F28" i="59"/>
  <c r="F32" i="59"/>
  <c r="F36" i="59"/>
  <c r="F40" i="59"/>
  <c r="F44" i="59"/>
  <c r="F48" i="59"/>
  <c r="F52" i="59"/>
  <c r="F56" i="59"/>
  <c r="F60" i="59"/>
  <c r="F64" i="59"/>
  <c r="F68" i="59"/>
  <c r="F72" i="59"/>
  <c r="F76" i="59"/>
  <c r="F80" i="59"/>
  <c r="F84" i="59"/>
  <c r="F88" i="59"/>
  <c r="F92" i="59"/>
  <c r="F96" i="59"/>
  <c r="F3" i="60"/>
  <c r="F7" i="60"/>
  <c r="F11" i="60"/>
  <c r="F15" i="60"/>
  <c r="F19" i="60"/>
  <c r="F23" i="60"/>
  <c r="F27" i="60"/>
  <c r="F31" i="60"/>
  <c r="F35" i="60"/>
  <c r="F39" i="60"/>
  <c r="F43" i="60"/>
  <c r="F47" i="60"/>
  <c r="F51" i="60"/>
  <c r="F55" i="60"/>
  <c r="F59" i="60"/>
  <c r="F63" i="60"/>
  <c r="F67" i="60"/>
  <c r="F71" i="60"/>
  <c r="F75" i="60"/>
  <c r="F79" i="60"/>
  <c r="F83" i="60"/>
  <c r="F87" i="60"/>
  <c r="F91" i="60"/>
  <c r="F95" i="60"/>
  <c r="E3" i="63"/>
  <c r="F9" i="63"/>
  <c r="G16" i="63"/>
  <c r="E24" i="63"/>
  <c r="F30" i="63"/>
  <c r="G5" i="62"/>
  <c r="E15" i="62"/>
  <c r="F21" i="62"/>
  <c r="G27" i="62"/>
  <c r="E33" i="27"/>
  <c r="E38" i="27"/>
  <c r="E42" i="27"/>
  <c r="E34" i="5"/>
  <c r="F40" i="5"/>
  <c r="G26" i="9"/>
  <c r="G25" i="29"/>
  <c r="G33" i="29"/>
  <c r="G34" i="34"/>
  <c r="F33" i="32"/>
  <c r="G39" i="32"/>
  <c r="E32" i="33"/>
  <c r="F38" i="33"/>
  <c r="F42" i="18"/>
  <c r="G34" i="20"/>
  <c r="E41" i="20"/>
  <c r="F33" i="35"/>
  <c r="G39" i="35"/>
  <c r="E32" i="37"/>
  <c r="F38" i="37"/>
  <c r="G30" i="39"/>
  <c r="E37" i="39"/>
  <c r="F42" i="39"/>
  <c r="G27" i="42"/>
  <c r="G31" i="42"/>
  <c r="G35" i="42"/>
  <c r="G30" i="43"/>
  <c r="G34" i="43"/>
  <c r="E25" i="44"/>
  <c r="F37" i="27"/>
  <c r="G31" i="5"/>
  <c r="E38" i="5"/>
  <c r="F24" i="9"/>
  <c r="G29" i="9"/>
  <c r="F41" i="34"/>
  <c r="G33" i="32"/>
  <c r="E40" i="32"/>
  <c r="F32" i="33"/>
  <c r="G38" i="33"/>
  <c r="G42" i="18"/>
  <c r="E35" i="20"/>
  <c r="F41" i="20"/>
  <c r="G33" i="35"/>
  <c r="E40" i="35"/>
  <c r="F32" i="37"/>
  <c r="G38" i="37"/>
  <c r="E31" i="39"/>
  <c r="F37" i="39"/>
  <c r="G42" i="39"/>
  <c r="F31" i="42"/>
  <c r="F30" i="43"/>
  <c r="G38" i="43"/>
  <c r="E29" i="44"/>
  <c r="E33" i="44"/>
  <c r="E30" i="24"/>
  <c r="F35" i="24"/>
  <c r="G41" i="24"/>
  <c r="E34" i="25"/>
  <c r="F40" i="25"/>
  <c r="G32" i="4"/>
  <c r="E39" i="4"/>
  <c r="F31" i="30"/>
  <c r="G37" i="30"/>
  <c r="E31" i="31"/>
  <c r="F36" i="31"/>
  <c r="G42" i="31"/>
  <c r="E34" i="7"/>
  <c r="F40" i="7"/>
  <c r="G32" i="3"/>
  <c r="E39" i="3"/>
  <c r="F31" i="19"/>
  <c r="G37" i="19"/>
  <c r="E30" i="38"/>
  <c r="F35" i="38"/>
  <c r="G41" i="38"/>
  <c r="E34" i="36"/>
  <c r="F40" i="36"/>
  <c r="G32" i="6"/>
  <c r="E39" i="6"/>
  <c r="E27" i="45"/>
  <c r="E31" i="45"/>
  <c r="E35" i="45"/>
  <c r="E26" i="41"/>
  <c r="E30" i="41"/>
  <c r="E34" i="41"/>
  <c r="E27" i="8"/>
  <c r="E31" i="8"/>
  <c r="E35" i="8"/>
  <c r="F31" i="26"/>
  <c r="G37" i="26"/>
  <c r="E30" i="22"/>
  <c r="F35" i="22"/>
  <c r="G41" i="22"/>
  <c r="E44" i="62"/>
  <c r="F35" i="62"/>
  <c r="G30" i="10"/>
  <c r="E37" i="10"/>
  <c r="F35" i="63"/>
  <c r="G41" i="63"/>
  <c r="E31" i="11"/>
  <c r="F36" i="11"/>
  <c r="G42" i="11"/>
  <c r="F30" i="44"/>
  <c r="E31" i="24"/>
  <c r="F37" i="24"/>
  <c r="G42" i="24"/>
  <c r="E35" i="25"/>
  <c r="F41" i="25"/>
  <c r="G33" i="4"/>
  <c r="E40" i="4"/>
  <c r="F32" i="30"/>
  <c r="G38" i="30"/>
  <c r="E32" i="31"/>
  <c r="F38" i="31"/>
  <c r="G43" i="31"/>
  <c r="E35" i="7"/>
  <c r="F41" i="7"/>
  <c r="G33" i="3"/>
  <c r="E40" i="3"/>
  <c r="F32" i="19"/>
  <c r="G38" i="19"/>
  <c r="E31" i="38"/>
  <c r="F37" i="38"/>
  <c r="G42" i="38"/>
  <c r="E35" i="36"/>
  <c r="F41" i="36"/>
  <c r="G33" i="6"/>
  <c r="E40" i="6"/>
  <c r="F29" i="45"/>
  <c r="F37" i="45"/>
  <c r="F32" i="41"/>
  <c r="F29" i="8"/>
  <c r="F37" i="8"/>
  <c r="E35" i="26"/>
  <c r="F41" i="26"/>
  <c r="G33" i="22"/>
  <c r="E40" i="22"/>
  <c r="F42" i="62"/>
  <c r="E37" i="62"/>
  <c r="E29" i="10"/>
  <c r="F35" i="10"/>
  <c r="G40" i="10"/>
  <c r="E39" i="63"/>
  <c r="F45" i="63"/>
  <c r="G34" i="11"/>
  <c r="E41" i="11"/>
  <c r="G5" i="64"/>
  <c r="G13" i="64"/>
  <c r="G21" i="64"/>
  <c r="G29" i="64"/>
  <c r="G37" i="64"/>
  <c r="G45" i="64"/>
  <c r="G53" i="64"/>
  <c r="G61" i="64"/>
  <c r="G69" i="64"/>
  <c r="G77" i="64"/>
  <c r="G85" i="64"/>
  <c r="G93" i="64"/>
  <c r="F3" i="64"/>
  <c r="F7" i="64"/>
  <c r="F11" i="64"/>
  <c r="F15" i="64"/>
  <c r="F19" i="64"/>
  <c r="F23" i="64"/>
  <c r="F27" i="64"/>
  <c r="F31" i="64"/>
  <c r="F35" i="64"/>
  <c r="F39" i="64"/>
  <c r="F43" i="64"/>
  <c r="F47" i="64"/>
  <c r="F51" i="64"/>
  <c r="F55" i="64"/>
  <c r="F59" i="64"/>
  <c r="F63" i="64"/>
  <c r="F67" i="64"/>
  <c r="F71" i="64"/>
  <c r="F75" i="64"/>
  <c r="H40" i="64"/>
  <c r="H48" i="64"/>
  <c r="H56" i="64"/>
  <c r="H64" i="64"/>
  <c r="H72" i="64"/>
  <c r="H79" i="64"/>
  <c r="H83" i="64"/>
  <c r="H87" i="64"/>
  <c r="H91" i="64"/>
  <c r="H95" i="64"/>
  <c r="E45" i="25"/>
  <c r="F47" i="62"/>
  <c r="F45" i="25"/>
  <c r="G47" i="62"/>
  <c r="G51" i="62"/>
  <c r="G47" i="3"/>
  <c r="F4" i="46"/>
  <c r="G9" i="46"/>
  <c r="H14" i="46"/>
  <c r="F20" i="46"/>
  <c r="G25" i="46"/>
  <c r="H30" i="46"/>
  <c r="F36" i="46"/>
  <c r="G41" i="46"/>
  <c r="H46" i="46"/>
  <c r="F52" i="46"/>
  <c r="G57" i="46"/>
  <c r="H62" i="46"/>
  <c r="F45" i="3"/>
  <c r="G4" i="46"/>
  <c r="H9" i="46"/>
  <c r="F15" i="46"/>
  <c r="G20" i="46"/>
  <c r="H25" i="46"/>
  <c r="F31" i="46"/>
  <c r="G36" i="46"/>
  <c r="H41" i="46"/>
  <c r="F47" i="46"/>
  <c r="G52" i="46"/>
  <c r="H57" i="46"/>
  <c r="F63" i="46"/>
  <c r="H68" i="46"/>
  <c r="F74" i="46"/>
  <c r="G79" i="46"/>
  <c r="H84" i="46"/>
  <c r="F90" i="46"/>
  <c r="G95" i="46"/>
  <c r="L19" i="9"/>
  <c r="L31" i="29"/>
  <c r="F2" i="9"/>
  <c r="G15" i="29"/>
  <c r="L48" i="62"/>
  <c r="L29" i="62"/>
  <c r="L10" i="62"/>
  <c r="H100" i="15"/>
  <c r="H101" i="60"/>
  <c r="H99" i="59"/>
  <c r="H100" i="14"/>
  <c r="H101" i="53"/>
  <c r="H99" i="55"/>
  <c r="H100" i="56"/>
  <c r="H101" i="57"/>
  <c r="L8" i="9"/>
  <c r="G72" i="46"/>
  <c r="H77" i="46"/>
  <c r="F83" i="46"/>
  <c r="G88" i="46"/>
  <c r="H93" i="46"/>
  <c r="F8" i="43"/>
  <c r="L32" i="29"/>
  <c r="L3" i="29"/>
  <c r="G14" i="29"/>
  <c r="L47" i="62"/>
  <c r="L28" i="62"/>
  <c r="L9" i="62"/>
  <c r="G99" i="15"/>
  <c r="G101" i="58"/>
  <c r="G100" i="53"/>
  <c r="G99" i="56"/>
  <c r="H100" i="13"/>
  <c r="H99" i="48"/>
  <c r="H101" i="50"/>
  <c r="H100" i="52"/>
  <c r="F33" i="29"/>
  <c r="E26" i="29"/>
  <c r="E15" i="29"/>
  <c r="E7" i="29"/>
  <c r="F52" i="25"/>
  <c r="E44" i="3"/>
  <c r="F25" i="29"/>
  <c r="F14" i="29"/>
  <c r="F6" i="29"/>
  <c r="E53" i="25"/>
  <c r="E61" i="23"/>
  <c r="E42" i="23"/>
  <c r="E24" i="23"/>
  <c r="E5" i="23"/>
  <c r="F47" i="23"/>
  <c r="F28" i="23"/>
  <c r="F10" i="23"/>
  <c r="G56" i="23"/>
  <c r="G47" i="23"/>
  <c r="G38" i="23"/>
  <c r="G28" i="23"/>
  <c r="G19" i="23"/>
  <c r="G10" i="23"/>
  <c r="E63" i="23"/>
  <c r="E48" i="23"/>
  <c r="E30" i="23"/>
  <c r="E11" i="23"/>
  <c r="F53" i="23"/>
  <c r="F34" i="23"/>
  <c r="F16" i="23"/>
  <c r="F62" i="23"/>
  <c r="E49" i="26"/>
  <c r="F45" i="26"/>
  <c r="F17" i="29"/>
  <c r="H39" i="64"/>
  <c r="H47" i="64"/>
  <c r="H55" i="64"/>
  <c r="H63" i="64"/>
  <c r="H71" i="64"/>
  <c r="F79" i="64"/>
  <c r="F83" i="64"/>
  <c r="F87" i="64"/>
  <c r="F91" i="64"/>
  <c r="F95" i="64"/>
  <c r="F44" i="25"/>
  <c r="G49" i="25"/>
  <c r="G44" i="25"/>
  <c r="E47" i="62"/>
  <c r="E51" i="62"/>
  <c r="E47" i="3"/>
  <c r="G3" i="46"/>
  <c r="H8" i="46"/>
  <c r="F14" i="46"/>
  <c r="G19" i="46"/>
  <c r="H24" i="46"/>
  <c r="F30" i="46"/>
  <c r="G35" i="46"/>
  <c r="H40" i="46"/>
  <c r="F46" i="46"/>
  <c r="G51" i="46"/>
  <c r="H56" i="46"/>
  <c r="F62" i="46"/>
  <c r="G67" i="46"/>
  <c r="H3" i="46"/>
  <c r="F9" i="46"/>
  <c r="G14" i="46"/>
  <c r="H19" i="46"/>
  <c r="F25" i="46"/>
  <c r="G30" i="46"/>
  <c r="H35" i="46"/>
  <c r="F41" i="46"/>
  <c r="G46" i="46"/>
  <c r="H51" i="46"/>
  <c r="F57" i="46"/>
  <c r="G62" i="46"/>
  <c r="F68" i="46"/>
  <c r="G73" i="46"/>
  <c r="H78" i="46"/>
  <c r="F84" i="46"/>
  <c r="G89" i="46"/>
  <c r="H94" i="46"/>
  <c r="E8" i="43"/>
  <c r="L21" i="9"/>
  <c r="L33" i="29"/>
  <c r="L4" i="29"/>
  <c r="L50" i="62"/>
  <c r="L31" i="62"/>
  <c r="L13" i="62"/>
  <c r="F100" i="15"/>
  <c r="F101" i="60"/>
  <c r="F99" i="59"/>
  <c r="F100" i="14"/>
  <c r="F101" i="53"/>
  <c r="F99" i="55"/>
  <c r="F100" i="56"/>
  <c r="F101" i="57"/>
  <c r="H71" i="46"/>
  <c r="F77" i="46"/>
  <c r="G82" i="46"/>
  <c r="H87" i="46"/>
  <c r="F93" i="46"/>
  <c r="G98" i="46"/>
  <c r="L5" i="29"/>
  <c r="L14" i="29"/>
  <c r="L49" i="62"/>
  <c r="L30" i="62"/>
  <c r="L12" i="62"/>
  <c r="F99" i="16"/>
  <c r="G100" i="58"/>
  <c r="G99" i="53"/>
  <c r="G101" i="55"/>
  <c r="F101" i="13"/>
  <c r="F100" i="48"/>
  <c r="F101" i="52"/>
  <c r="L4" i="9"/>
  <c r="E27" i="29"/>
  <c r="E19" i="29"/>
  <c r="E16" i="29"/>
  <c r="E8" i="29"/>
  <c r="G51" i="25"/>
  <c r="G44" i="3"/>
  <c r="F26" i="29"/>
  <c r="F15" i="29"/>
  <c r="F7" i="29"/>
  <c r="G52" i="25"/>
  <c r="E2" i="23"/>
  <c r="E45" i="23"/>
  <c r="E26" i="23"/>
  <c r="E7" i="23"/>
  <c r="F49" i="23"/>
  <c r="F31" i="23"/>
  <c r="F12" i="23"/>
  <c r="G58" i="23"/>
  <c r="G48" i="23"/>
  <c r="G39" i="23"/>
  <c r="G30" i="23"/>
  <c r="G20" i="23"/>
  <c r="G11" i="23"/>
  <c r="G63" i="23"/>
  <c r="E51" i="23"/>
  <c r="E32" i="23"/>
  <c r="E13" i="23"/>
  <c r="F55" i="23"/>
  <c r="F37" i="23"/>
  <c r="F63" i="23"/>
  <c r="F48" i="26"/>
  <c r="G44" i="26"/>
  <c r="F99" i="50"/>
  <c r="E29" i="29"/>
  <c r="E2" i="29"/>
  <c r="F51" i="25"/>
  <c r="E49" i="23"/>
  <c r="E12" i="23"/>
  <c r="F35" i="23"/>
  <c r="G60" i="23"/>
  <c r="G41" i="23"/>
  <c r="G27" i="23"/>
  <c r="G9" i="23"/>
  <c r="E46" i="23"/>
  <c r="E9" i="23"/>
  <c r="F32" i="23"/>
  <c r="F44" i="26"/>
  <c r="E46" i="26"/>
  <c r="F82" i="50"/>
  <c r="F90" i="50"/>
  <c r="F98" i="50"/>
  <c r="F9" i="51"/>
  <c r="F17" i="51"/>
  <c r="F25" i="51"/>
  <c r="F33" i="51"/>
  <c r="F39" i="51"/>
  <c r="F43" i="51"/>
  <c r="F47" i="51"/>
  <c r="F51" i="51"/>
  <c r="F55" i="51"/>
  <c r="F59" i="51"/>
  <c r="F63" i="51"/>
  <c r="F67" i="51"/>
  <c r="F71" i="51"/>
  <c r="F75" i="51"/>
  <c r="F79" i="51"/>
  <c r="F83" i="51"/>
  <c r="F87" i="51"/>
  <c r="F91" i="51"/>
  <c r="F95" i="51"/>
  <c r="F2" i="52"/>
  <c r="F6" i="52"/>
  <c r="F10" i="52"/>
  <c r="F14" i="52"/>
  <c r="F18" i="52"/>
  <c r="F22" i="52"/>
  <c r="F26" i="52"/>
  <c r="F30" i="52"/>
  <c r="F34" i="52"/>
  <c r="F38" i="52"/>
  <c r="F42" i="52"/>
  <c r="F46" i="52"/>
  <c r="F50" i="52"/>
  <c r="F54" i="52"/>
  <c r="F58" i="52"/>
  <c r="F62" i="52"/>
  <c r="F66" i="52"/>
  <c r="F70" i="52"/>
  <c r="F74" i="52"/>
  <c r="F78" i="52"/>
  <c r="F82" i="52"/>
  <c r="F86" i="52"/>
  <c r="F90" i="52"/>
  <c r="F94" i="52"/>
  <c r="F98" i="52"/>
  <c r="G8" i="53"/>
  <c r="G16" i="53"/>
  <c r="G24" i="53"/>
  <c r="G32" i="53"/>
  <c r="G40" i="53"/>
  <c r="G48" i="53"/>
  <c r="G2" i="13"/>
  <c r="G10" i="13"/>
  <c r="G18" i="13"/>
  <c r="G26" i="13"/>
  <c r="G34" i="13"/>
  <c r="G42" i="13"/>
  <c r="G50" i="13"/>
  <c r="G58" i="13"/>
  <c r="G66" i="13"/>
  <c r="G74" i="13"/>
  <c r="G82" i="13"/>
  <c r="G90" i="13"/>
  <c r="G98" i="13"/>
  <c r="G9" i="14"/>
  <c r="G17" i="14"/>
  <c r="G25" i="14"/>
  <c r="G33" i="14"/>
  <c r="G41" i="14"/>
  <c r="G49" i="14"/>
  <c r="G57" i="14"/>
  <c r="G65" i="14"/>
  <c r="G73" i="14"/>
  <c r="G81" i="14"/>
  <c r="G89" i="14"/>
  <c r="G97" i="14"/>
  <c r="G8" i="15"/>
  <c r="G16" i="15"/>
  <c r="G24" i="15"/>
  <c r="G32" i="15"/>
  <c r="G40" i="15"/>
  <c r="G48" i="15"/>
  <c r="G56" i="15"/>
  <c r="G64" i="15"/>
  <c r="G72" i="15"/>
  <c r="G80" i="15"/>
  <c r="G88" i="15"/>
  <c r="G96" i="15"/>
  <c r="G7" i="16"/>
  <c r="G15" i="16"/>
  <c r="G23" i="16"/>
  <c r="G31" i="16"/>
  <c r="G39" i="16"/>
  <c r="G47" i="16"/>
  <c r="G55" i="16"/>
  <c r="G63" i="16"/>
  <c r="G71" i="16"/>
  <c r="G79" i="16"/>
  <c r="G87" i="16"/>
  <c r="G95" i="16"/>
  <c r="G6" i="47"/>
  <c r="G14" i="47"/>
  <c r="G22" i="47"/>
  <c r="G30" i="47"/>
  <c r="G38" i="47"/>
  <c r="G46" i="47"/>
  <c r="G54" i="47"/>
  <c r="G62" i="47"/>
  <c r="G70" i="47"/>
  <c r="G78" i="47"/>
  <c r="G86" i="47"/>
  <c r="G94" i="47"/>
  <c r="G5" i="48"/>
  <c r="G13" i="48"/>
  <c r="G21" i="48"/>
  <c r="G29" i="48"/>
  <c r="G37" i="48"/>
  <c r="G45" i="48"/>
  <c r="G53" i="48"/>
  <c r="G61" i="48"/>
  <c r="G69" i="48"/>
  <c r="G77" i="48"/>
  <c r="G85" i="48"/>
  <c r="G93" i="48"/>
  <c r="G3" i="50"/>
  <c r="G11" i="50"/>
  <c r="G19" i="50"/>
  <c r="G27" i="50"/>
  <c r="G35" i="50"/>
  <c r="G43" i="50"/>
  <c r="G51" i="50"/>
  <c r="G59" i="50"/>
  <c r="G67" i="50"/>
  <c r="G75" i="50"/>
  <c r="G91" i="50"/>
  <c r="G5" i="51"/>
  <c r="G13" i="51"/>
  <c r="G21" i="51"/>
  <c r="G29" i="51"/>
  <c r="G37" i="51"/>
  <c r="G45" i="51"/>
  <c r="G53" i="51"/>
  <c r="G61" i="51"/>
  <c r="G69" i="51"/>
  <c r="G77" i="51"/>
  <c r="G85" i="51"/>
  <c r="G93" i="51"/>
  <c r="G4" i="52"/>
  <c r="G12" i="52"/>
  <c r="G20" i="52"/>
  <c r="G28" i="52"/>
  <c r="G36" i="52"/>
  <c r="G44" i="52"/>
  <c r="G52" i="52"/>
  <c r="G60" i="52"/>
  <c r="G68" i="52"/>
  <c r="G76" i="52"/>
  <c r="G84" i="52"/>
  <c r="G92" i="52"/>
  <c r="H2" i="53"/>
  <c r="H6" i="53"/>
  <c r="H10" i="53"/>
  <c r="H14" i="53"/>
  <c r="H18" i="53"/>
  <c r="H22" i="53"/>
  <c r="H26" i="53"/>
  <c r="H30" i="53"/>
  <c r="H34" i="53"/>
  <c r="H38" i="53"/>
  <c r="H42" i="53"/>
  <c r="H46" i="53"/>
  <c r="H50" i="53"/>
  <c r="G56" i="53"/>
  <c r="G64" i="53"/>
  <c r="G72" i="53"/>
  <c r="G80" i="53"/>
  <c r="G88" i="53"/>
  <c r="G96" i="53"/>
  <c r="G7" i="54"/>
  <c r="G15" i="54"/>
  <c r="G23" i="54"/>
  <c r="G31" i="54"/>
  <c r="G39" i="54"/>
  <c r="G47" i="54"/>
  <c r="G55" i="54"/>
  <c r="G63" i="54"/>
  <c r="G71" i="54"/>
  <c r="G79" i="54"/>
  <c r="G87" i="54"/>
  <c r="G95" i="54"/>
  <c r="G6" i="55"/>
  <c r="G14" i="55"/>
  <c r="G22" i="55"/>
  <c r="G30" i="55"/>
  <c r="G38" i="55"/>
  <c r="G46" i="55"/>
  <c r="G54" i="55"/>
  <c r="G62" i="55"/>
  <c r="G70" i="55"/>
  <c r="G78" i="55"/>
  <c r="G86" i="55"/>
  <c r="G94" i="55"/>
  <c r="G5" i="56"/>
  <c r="G13" i="56"/>
  <c r="G21" i="56"/>
  <c r="G29" i="56"/>
  <c r="G37" i="56"/>
  <c r="G45" i="56"/>
  <c r="G53" i="56"/>
  <c r="G61" i="56"/>
  <c r="G69" i="56"/>
  <c r="G77" i="56"/>
  <c r="G85" i="56"/>
  <c r="G93" i="56"/>
  <c r="G4" i="57"/>
  <c r="G12" i="57"/>
  <c r="G20" i="57"/>
  <c r="G28" i="57"/>
  <c r="G36" i="57"/>
  <c r="G44" i="57"/>
  <c r="G52" i="57"/>
  <c r="G60" i="57"/>
  <c r="G68" i="57"/>
  <c r="G76" i="57"/>
  <c r="G84" i="57"/>
  <c r="G92" i="57"/>
  <c r="G3" i="58"/>
  <c r="G11" i="58"/>
  <c r="G19" i="58"/>
  <c r="G27" i="58"/>
  <c r="G35" i="58"/>
  <c r="G43" i="58"/>
  <c r="G51" i="58"/>
  <c r="G59" i="58"/>
  <c r="G67" i="58"/>
  <c r="G75" i="58"/>
  <c r="H56" i="53"/>
  <c r="H60" i="53"/>
  <c r="H64" i="53"/>
  <c r="H68" i="53"/>
  <c r="H72" i="53"/>
  <c r="H76" i="53"/>
  <c r="H80" i="53"/>
  <c r="H84" i="53"/>
  <c r="H88" i="53"/>
  <c r="H92" i="53"/>
  <c r="H96" i="53"/>
  <c r="H3" i="54"/>
  <c r="H7" i="54"/>
  <c r="H11" i="54"/>
  <c r="H15" i="54"/>
  <c r="H19" i="54"/>
  <c r="H23" i="54"/>
  <c r="H27" i="54"/>
  <c r="H31" i="54"/>
  <c r="H35" i="54"/>
  <c r="H39" i="54"/>
  <c r="H43" i="54"/>
  <c r="H47" i="54"/>
  <c r="H51" i="54"/>
  <c r="H55" i="54"/>
  <c r="H59" i="54"/>
  <c r="H63" i="54"/>
  <c r="H67" i="54"/>
  <c r="H71" i="54"/>
  <c r="H75" i="54"/>
  <c r="H79" i="54"/>
  <c r="H83" i="54"/>
  <c r="H87" i="54"/>
  <c r="H91" i="54"/>
  <c r="H95" i="54"/>
  <c r="H2" i="55"/>
  <c r="H6" i="55"/>
  <c r="H10" i="55"/>
  <c r="H14" i="55"/>
  <c r="H22" i="55"/>
  <c r="H26" i="55"/>
  <c r="H30" i="55"/>
  <c r="H34" i="55"/>
  <c r="H38" i="55"/>
  <c r="H42" i="55"/>
  <c r="H46" i="55"/>
  <c r="H50" i="55"/>
  <c r="H54" i="55"/>
  <c r="H58" i="55"/>
  <c r="H62" i="55"/>
  <c r="H66" i="55"/>
  <c r="H70" i="55"/>
  <c r="H74" i="55"/>
  <c r="H78" i="55"/>
  <c r="H82" i="55"/>
  <c r="H86" i="55"/>
  <c r="H90" i="55"/>
  <c r="H94" i="55"/>
  <c r="H98" i="55"/>
  <c r="H5" i="56"/>
  <c r="H9" i="56"/>
  <c r="H13" i="56"/>
  <c r="H17" i="56"/>
  <c r="H21" i="56"/>
  <c r="H25" i="56"/>
  <c r="H29" i="56"/>
  <c r="H33" i="56"/>
  <c r="H37" i="56"/>
  <c r="H41" i="56"/>
  <c r="H45" i="56"/>
  <c r="H49" i="56"/>
  <c r="H53" i="56"/>
  <c r="H57" i="56"/>
  <c r="H61" i="56"/>
  <c r="H65" i="56"/>
  <c r="H69" i="56"/>
  <c r="H73" i="56"/>
  <c r="H77" i="56"/>
  <c r="H81" i="56"/>
  <c r="H85" i="56"/>
  <c r="H89" i="56"/>
  <c r="H93" i="56"/>
  <c r="H97" i="56"/>
  <c r="H4" i="57"/>
  <c r="H8" i="57"/>
  <c r="H12" i="57"/>
  <c r="H16" i="57"/>
  <c r="H20" i="57"/>
  <c r="H24" i="57"/>
  <c r="H28" i="57"/>
  <c r="H32" i="57"/>
  <c r="H36" i="57"/>
  <c r="H40" i="57"/>
  <c r="H44" i="57"/>
  <c r="H48" i="57"/>
  <c r="H52" i="57"/>
  <c r="H56" i="57"/>
  <c r="H60" i="57"/>
  <c r="H64" i="57"/>
  <c r="H68" i="57"/>
  <c r="H72" i="57"/>
  <c r="H76" i="57"/>
  <c r="H80" i="57"/>
  <c r="H84" i="57"/>
  <c r="H88" i="57"/>
  <c r="H92" i="57"/>
  <c r="H96" i="57"/>
  <c r="H3" i="58"/>
  <c r="H7" i="58"/>
  <c r="H11" i="58"/>
  <c r="H15" i="58"/>
  <c r="H19" i="58"/>
  <c r="H23" i="58"/>
  <c r="H27" i="58"/>
  <c r="H31" i="58"/>
  <c r="H35" i="58"/>
  <c r="H39" i="58"/>
  <c r="H43" i="58"/>
  <c r="H47" i="58"/>
  <c r="H51" i="58"/>
  <c r="H55" i="58"/>
  <c r="H59" i="58"/>
  <c r="H63" i="58"/>
  <c r="H67" i="58"/>
  <c r="H71" i="58"/>
  <c r="H75" i="58"/>
  <c r="G82" i="58"/>
  <c r="G90" i="58"/>
  <c r="G98" i="58"/>
  <c r="G9" i="59"/>
  <c r="G17" i="59"/>
  <c r="G25" i="59"/>
  <c r="G33" i="59"/>
  <c r="G41" i="59"/>
  <c r="G49" i="59"/>
  <c r="G57" i="59"/>
  <c r="G65" i="59"/>
  <c r="G73" i="59"/>
  <c r="G81" i="59"/>
  <c r="G89" i="59"/>
  <c r="G97" i="59"/>
  <c r="G8" i="60"/>
  <c r="G16" i="60"/>
  <c r="G24" i="60"/>
  <c r="G32" i="60"/>
  <c r="G40" i="60"/>
  <c r="G48" i="60"/>
  <c r="G56" i="60"/>
  <c r="G64" i="60"/>
  <c r="G72" i="60"/>
  <c r="G80" i="60"/>
  <c r="G88" i="60"/>
  <c r="G96" i="60"/>
  <c r="G7" i="63"/>
  <c r="E15" i="63"/>
  <c r="F22" i="63"/>
  <c r="G28" i="63"/>
  <c r="E4" i="62"/>
  <c r="G19" i="62"/>
  <c r="E26" i="62"/>
  <c r="F31" i="62"/>
  <c r="H80" i="58"/>
  <c r="H84" i="58"/>
  <c r="H88" i="58"/>
  <c r="H92" i="58"/>
  <c r="H96" i="58"/>
  <c r="H3" i="59"/>
  <c r="H7" i="59"/>
  <c r="H11" i="59"/>
  <c r="H15" i="59"/>
  <c r="H19" i="59"/>
  <c r="H23" i="59"/>
  <c r="H27" i="59"/>
  <c r="H31" i="59"/>
  <c r="H35" i="59"/>
  <c r="H39" i="59"/>
  <c r="H43" i="59"/>
  <c r="H47" i="59"/>
  <c r="H51" i="59"/>
  <c r="H55" i="59"/>
  <c r="H59" i="59"/>
  <c r="H63" i="59"/>
  <c r="H67" i="59"/>
  <c r="H71" i="59"/>
  <c r="H75" i="59"/>
  <c r="H79" i="59"/>
  <c r="H83" i="59"/>
  <c r="H87" i="59"/>
  <c r="H91" i="59"/>
  <c r="H95" i="59"/>
  <c r="H2" i="60"/>
  <c r="H6" i="60"/>
  <c r="H10" i="60"/>
  <c r="H14" i="60"/>
  <c r="H18" i="60"/>
  <c r="H22" i="60"/>
  <c r="H26" i="60"/>
  <c r="H30" i="60"/>
  <c r="H34" i="60"/>
  <c r="H38" i="60"/>
  <c r="H42" i="60"/>
  <c r="H46" i="60"/>
  <c r="H50" i="60"/>
  <c r="H54" i="60"/>
  <c r="H58" i="60"/>
  <c r="H62" i="60"/>
  <c r="H66" i="60"/>
  <c r="H70" i="60"/>
  <c r="H74" i="60"/>
  <c r="H78" i="60"/>
  <c r="H82" i="60"/>
  <c r="H86" i="60"/>
  <c r="H90" i="60"/>
  <c r="H94" i="60"/>
  <c r="H98" i="60"/>
  <c r="G8" i="63"/>
  <c r="E16" i="63"/>
  <c r="F23" i="63"/>
  <c r="G29" i="63"/>
  <c r="E5" i="62"/>
  <c r="F14" i="62"/>
  <c r="G20" i="62"/>
  <c r="E27" i="62"/>
  <c r="E4" i="25"/>
  <c r="G32" i="27"/>
  <c r="G37" i="27"/>
  <c r="G41" i="27"/>
  <c r="F33" i="5"/>
  <c r="G39" i="5"/>
  <c r="E26" i="9"/>
  <c r="G24" i="29"/>
  <c r="G32" i="29"/>
  <c r="F40" i="34"/>
  <c r="G32" i="32"/>
  <c r="E39" i="32"/>
  <c r="F31" i="33"/>
  <c r="G37" i="33"/>
  <c r="G41" i="18"/>
  <c r="E34" i="20"/>
  <c r="F40" i="20"/>
  <c r="G32" i="35"/>
  <c r="E39" i="35"/>
  <c r="F31" i="37"/>
  <c r="G37" i="37"/>
  <c r="E30" i="39"/>
  <c r="F35" i="39"/>
  <c r="G41" i="39"/>
  <c r="E27" i="42"/>
  <c r="E31" i="42"/>
  <c r="E35" i="42"/>
  <c r="E30" i="43"/>
  <c r="E34" i="43"/>
  <c r="E38" i="43"/>
  <c r="F35" i="27"/>
  <c r="E31" i="5"/>
  <c r="F37" i="5"/>
  <c r="G42" i="5"/>
  <c r="E29" i="9"/>
  <c r="F34" i="34"/>
  <c r="G40" i="34"/>
  <c r="E33" i="32"/>
  <c r="F39" i="32"/>
  <c r="G31" i="33"/>
  <c r="E38" i="33"/>
  <c r="E42" i="18"/>
  <c r="F34" i="20"/>
  <c r="G40" i="20"/>
  <c r="E33" i="35"/>
  <c r="F39" i="35"/>
  <c r="G31" i="37"/>
  <c r="E38" i="37"/>
  <c r="F30" i="39"/>
  <c r="G35" i="39"/>
  <c r="E42" i="39"/>
  <c r="F30" i="42"/>
  <c r="F29" i="43"/>
  <c r="F37" i="43"/>
  <c r="G28" i="44"/>
  <c r="G32" i="44"/>
  <c r="G36" i="44"/>
  <c r="G34" i="24"/>
  <c r="E41" i="24"/>
  <c r="F33" i="25"/>
  <c r="G39" i="25"/>
  <c r="E32" i="4"/>
  <c r="F38" i="4"/>
  <c r="G30" i="30"/>
  <c r="E37" i="30"/>
  <c r="F42" i="30"/>
  <c r="G35" i="31"/>
  <c r="E42" i="31"/>
  <c r="F33" i="7"/>
  <c r="G39" i="7"/>
  <c r="E32" i="3"/>
  <c r="F38" i="3"/>
  <c r="G30" i="19"/>
  <c r="E37" i="19"/>
  <c r="F42" i="19"/>
  <c r="G34" i="38"/>
  <c r="E41" i="38"/>
  <c r="F33" i="36"/>
  <c r="G39" i="36"/>
  <c r="E32" i="6"/>
  <c r="F38" i="6"/>
  <c r="G26" i="45"/>
  <c r="G30" i="45"/>
  <c r="G34" i="45"/>
  <c r="G25" i="41"/>
  <c r="G29" i="41"/>
  <c r="G33" i="41"/>
  <c r="G26" i="8"/>
  <c r="G30" i="8"/>
  <c r="G34" i="8"/>
  <c r="G30" i="26"/>
  <c r="E37" i="26"/>
  <c r="F42" i="26"/>
  <c r="G34" i="22"/>
  <c r="E41" i="22"/>
  <c r="F43" i="62"/>
  <c r="E36" i="62"/>
  <c r="E30" i="10"/>
  <c r="F36" i="10"/>
  <c r="G34" i="63"/>
  <c r="E41" i="63"/>
  <c r="F46" i="63"/>
  <c r="G35" i="11"/>
  <c r="E42" i="11"/>
  <c r="F29" i="44"/>
  <c r="F30" i="24"/>
  <c r="G35" i="24"/>
  <c r="E42" i="24"/>
  <c r="F34" i="25"/>
  <c r="G40" i="25"/>
  <c r="E33" i="4"/>
  <c r="F39" i="4"/>
  <c r="G31" i="30"/>
  <c r="E38" i="30"/>
  <c r="F31" i="31"/>
  <c r="G36" i="31"/>
  <c r="E43" i="31"/>
  <c r="F34" i="7"/>
  <c r="G40" i="7"/>
  <c r="E33" i="3"/>
  <c r="F39" i="3"/>
  <c r="G31" i="19"/>
  <c r="E38" i="19"/>
  <c r="F30" i="38"/>
  <c r="G35" i="38"/>
  <c r="E42" i="38"/>
  <c r="F34" i="36"/>
  <c r="G40" i="36"/>
  <c r="E33" i="6"/>
  <c r="F39" i="6"/>
  <c r="F28" i="45"/>
  <c r="F36" i="45"/>
  <c r="F31" i="41"/>
  <c r="F28" i="8"/>
  <c r="F36" i="8"/>
  <c r="F34" i="26"/>
  <c r="G40" i="26"/>
  <c r="E33" i="22"/>
  <c r="F39" i="22"/>
  <c r="G41" i="62"/>
  <c r="G37" i="62"/>
  <c r="F28" i="10"/>
  <c r="G33" i="10"/>
  <c r="E40" i="10"/>
  <c r="F38" i="63"/>
  <c r="G44" i="63"/>
  <c r="E34" i="11"/>
  <c r="F40" i="11"/>
  <c r="G4" i="64"/>
  <c r="G12" i="64"/>
  <c r="G20" i="64"/>
  <c r="G28" i="64"/>
  <c r="G36" i="64"/>
  <c r="G44" i="64"/>
  <c r="G52" i="64"/>
  <c r="G60" i="64"/>
  <c r="G68" i="64"/>
  <c r="G76" i="64"/>
  <c r="G84" i="64"/>
  <c r="G92" i="64"/>
  <c r="H2" i="64"/>
  <c r="H6" i="64"/>
  <c r="H10" i="64"/>
  <c r="H14" i="64"/>
  <c r="H18" i="64"/>
  <c r="H22" i="64"/>
  <c r="H26" i="64"/>
  <c r="H30" i="64"/>
  <c r="H34" i="64"/>
  <c r="H38" i="64"/>
  <c r="G89" i="50"/>
  <c r="G4" i="51"/>
  <c r="G12" i="51"/>
  <c r="G20" i="51"/>
  <c r="G28" i="51"/>
  <c r="G36" i="51"/>
  <c r="G44" i="51"/>
  <c r="G52" i="51"/>
  <c r="G60" i="51"/>
  <c r="G68" i="51"/>
  <c r="G76" i="51"/>
  <c r="G84" i="51"/>
  <c r="G92" i="51"/>
  <c r="G3" i="52"/>
  <c r="G11" i="52"/>
  <c r="G19" i="52"/>
  <c r="G27" i="52"/>
  <c r="G35" i="52"/>
  <c r="G43" i="52"/>
  <c r="G51" i="52"/>
  <c r="G59" i="52"/>
  <c r="G67" i="52"/>
  <c r="G75" i="52"/>
  <c r="G83" i="52"/>
  <c r="G91" i="52"/>
  <c r="F2" i="53"/>
  <c r="F6" i="53"/>
  <c r="F10" i="53"/>
  <c r="F14" i="53"/>
  <c r="F18" i="53"/>
  <c r="F22" i="53"/>
  <c r="F26" i="53"/>
  <c r="F30" i="53"/>
  <c r="F34" i="53"/>
  <c r="F38" i="53"/>
  <c r="F42" i="53"/>
  <c r="F46" i="53"/>
  <c r="F50" i="53"/>
  <c r="G55" i="53"/>
  <c r="G63" i="53"/>
  <c r="G71" i="53"/>
  <c r="G79" i="53"/>
  <c r="G87" i="53"/>
  <c r="G95" i="53"/>
  <c r="G6" i="54"/>
  <c r="G14" i="54"/>
  <c r="G22" i="54"/>
  <c r="G30" i="54"/>
  <c r="G38" i="54"/>
  <c r="G46" i="54"/>
  <c r="G54" i="54"/>
  <c r="G62" i="54"/>
  <c r="G70" i="54"/>
  <c r="G78" i="54"/>
  <c r="G86" i="54"/>
  <c r="G94" i="54"/>
  <c r="G5" i="55"/>
  <c r="G13" i="55"/>
  <c r="G21" i="55"/>
  <c r="G29" i="55"/>
  <c r="G37" i="55"/>
  <c r="G45" i="55"/>
  <c r="G53" i="55"/>
  <c r="G61" i="55"/>
  <c r="G69" i="55"/>
  <c r="G77" i="55"/>
  <c r="G85" i="55"/>
  <c r="G93" i="55"/>
  <c r="G4" i="56"/>
  <c r="G12" i="56"/>
  <c r="G20" i="56"/>
  <c r="G28" i="56"/>
  <c r="G36" i="56"/>
  <c r="G44" i="56"/>
  <c r="G52" i="56"/>
  <c r="G60" i="56"/>
  <c r="G68" i="56"/>
  <c r="G76" i="56"/>
  <c r="G84" i="56"/>
  <c r="G92" i="56"/>
  <c r="G3" i="57"/>
  <c r="G11" i="57"/>
  <c r="G19" i="57"/>
  <c r="G27" i="57"/>
  <c r="G35" i="57"/>
  <c r="G43" i="57"/>
  <c r="G51" i="57"/>
  <c r="G59" i="57"/>
  <c r="G67" i="57"/>
  <c r="G75" i="57"/>
  <c r="G83" i="57"/>
  <c r="G91" i="57"/>
  <c r="G2" i="58"/>
  <c r="G10" i="58"/>
  <c r="G18" i="58"/>
  <c r="G26" i="58"/>
  <c r="G34" i="58"/>
  <c r="G42" i="58"/>
  <c r="G50" i="58"/>
  <c r="G58" i="58"/>
  <c r="G66" i="58"/>
  <c r="G74" i="58"/>
  <c r="F56" i="53"/>
  <c r="F60" i="53"/>
  <c r="F64" i="53"/>
  <c r="F68" i="53"/>
  <c r="F72" i="53"/>
  <c r="F76" i="53"/>
  <c r="F80" i="53"/>
  <c r="F84" i="53"/>
  <c r="F88" i="53"/>
  <c r="F92" i="53"/>
  <c r="F96" i="53"/>
  <c r="F3" i="54"/>
  <c r="F7" i="54"/>
  <c r="F11" i="54"/>
  <c r="F15" i="54"/>
  <c r="F19" i="54"/>
  <c r="F23" i="54"/>
  <c r="F27" i="54"/>
  <c r="F31" i="54"/>
  <c r="F35" i="54"/>
  <c r="F39" i="54"/>
  <c r="F43" i="54"/>
  <c r="F47" i="54"/>
  <c r="F51" i="54"/>
  <c r="F55" i="54"/>
  <c r="F59" i="54"/>
  <c r="F63" i="54"/>
  <c r="F67" i="54"/>
  <c r="F71" i="54"/>
  <c r="F75" i="54"/>
  <c r="F79" i="54"/>
  <c r="F83" i="54"/>
  <c r="F87" i="54"/>
  <c r="F91" i="54"/>
  <c r="F95" i="54"/>
  <c r="F2" i="55"/>
  <c r="F6" i="55"/>
  <c r="F10" i="55"/>
  <c r="F14" i="55"/>
  <c r="F22" i="55"/>
  <c r="F26" i="55"/>
  <c r="F30" i="55"/>
  <c r="F34" i="55"/>
  <c r="F38" i="55"/>
  <c r="F42" i="55"/>
  <c r="F46" i="55"/>
  <c r="F50" i="55"/>
  <c r="F54" i="55"/>
  <c r="F58" i="55"/>
  <c r="F62" i="55"/>
  <c r="F66" i="55"/>
  <c r="F70" i="55"/>
  <c r="F74" i="55"/>
  <c r="F78" i="55"/>
  <c r="F82" i="55"/>
  <c r="F86" i="55"/>
  <c r="F90" i="55"/>
  <c r="F94" i="55"/>
  <c r="F98" i="55"/>
  <c r="F5" i="56"/>
  <c r="F9" i="56"/>
  <c r="F13" i="56"/>
  <c r="F17" i="56"/>
  <c r="F21" i="56"/>
  <c r="F25" i="56"/>
  <c r="F29" i="56"/>
  <c r="F33" i="56"/>
  <c r="F37" i="56"/>
  <c r="F41" i="56"/>
  <c r="F45" i="56"/>
  <c r="F49" i="56"/>
  <c r="F53" i="56"/>
  <c r="F57" i="56"/>
  <c r="F61" i="56"/>
  <c r="F65" i="56"/>
  <c r="F69" i="56"/>
  <c r="F73" i="56"/>
  <c r="F77" i="56"/>
  <c r="F81" i="56"/>
  <c r="F85" i="56"/>
  <c r="F89" i="56"/>
  <c r="F93" i="56"/>
  <c r="F97" i="56"/>
  <c r="F4" i="57"/>
  <c r="F8" i="57"/>
  <c r="F12" i="57"/>
  <c r="F16" i="57"/>
  <c r="F20" i="57"/>
  <c r="F24" i="57"/>
  <c r="F28" i="57"/>
  <c r="F32" i="57"/>
  <c r="F36" i="57"/>
  <c r="F40" i="57"/>
  <c r="F44" i="57"/>
  <c r="F48" i="57"/>
  <c r="F52" i="57"/>
  <c r="F56" i="57"/>
  <c r="F60" i="57"/>
  <c r="F64" i="57"/>
  <c r="F68" i="57"/>
  <c r="F72" i="57"/>
  <c r="F76" i="57"/>
  <c r="F80" i="57"/>
  <c r="F84" i="57"/>
  <c r="F88" i="57"/>
  <c r="F92" i="57"/>
  <c r="F96" i="57"/>
  <c r="F3" i="58"/>
  <c r="F7" i="58"/>
  <c r="F11" i="58"/>
  <c r="F15" i="58"/>
  <c r="F19" i="58"/>
  <c r="F23" i="58"/>
  <c r="F27" i="58"/>
  <c r="F31" i="58"/>
  <c r="F35" i="58"/>
  <c r="F39" i="58"/>
  <c r="F43" i="58"/>
  <c r="F47" i="58"/>
  <c r="F51" i="58"/>
  <c r="F55" i="58"/>
  <c r="F59" i="58"/>
  <c r="F63" i="58"/>
  <c r="F67" i="58"/>
  <c r="F71" i="58"/>
  <c r="F75" i="58"/>
  <c r="G81" i="58"/>
  <c r="G89" i="58"/>
  <c r="G97" i="58"/>
  <c r="G8" i="59"/>
  <c r="G16" i="59"/>
  <c r="G24" i="59"/>
  <c r="G32" i="59"/>
  <c r="G40" i="59"/>
  <c r="G48" i="59"/>
  <c r="G56" i="59"/>
  <c r="G64" i="59"/>
  <c r="G72" i="59"/>
  <c r="G80" i="59"/>
  <c r="G88" i="59"/>
  <c r="G96" i="59"/>
  <c r="G7" i="60"/>
  <c r="G15" i="60"/>
  <c r="G23" i="60"/>
  <c r="G31" i="60"/>
  <c r="G39" i="60"/>
  <c r="G47" i="60"/>
  <c r="G55" i="60"/>
  <c r="G63" i="60"/>
  <c r="G71" i="60"/>
  <c r="G79" i="60"/>
  <c r="G87" i="60"/>
  <c r="G95" i="60"/>
  <c r="E7" i="63"/>
  <c r="F14" i="63"/>
  <c r="G21" i="63"/>
  <c r="E28" i="63"/>
  <c r="G12" i="62"/>
  <c r="E19" i="62"/>
  <c r="F24" i="62"/>
  <c r="G30" i="62"/>
  <c r="F80" i="58"/>
  <c r="F84" i="58"/>
  <c r="F88" i="58"/>
  <c r="F92" i="58"/>
  <c r="F96" i="58"/>
  <c r="F3" i="59"/>
  <c r="F7" i="59"/>
  <c r="F11" i="59"/>
  <c r="F15" i="59"/>
  <c r="F19" i="59"/>
  <c r="F23" i="59"/>
  <c r="F27" i="59"/>
  <c r="F31" i="59"/>
  <c r="F35" i="59"/>
  <c r="F39" i="59"/>
  <c r="F43" i="59"/>
  <c r="F47" i="59"/>
  <c r="F51" i="59"/>
  <c r="F55" i="59"/>
  <c r="F59" i="59"/>
  <c r="F63" i="59"/>
  <c r="F67" i="59"/>
  <c r="F71" i="59"/>
  <c r="F75" i="59"/>
  <c r="F79" i="59"/>
  <c r="F83" i="59"/>
  <c r="F87" i="59"/>
  <c r="F91" i="59"/>
  <c r="F95" i="59"/>
  <c r="F2" i="60"/>
  <c r="F6" i="60"/>
  <c r="F10" i="60"/>
  <c r="F14" i="60"/>
  <c r="F18" i="60"/>
  <c r="F22" i="60"/>
  <c r="F26" i="60"/>
  <c r="F30" i="60"/>
  <c r="F34" i="60"/>
  <c r="F38" i="60"/>
  <c r="F42" i="60"/>
  <c r="F46" i="60"/>
  <c r="F50" i="60"/>
  <c r="F54" i="60"/>
  <c r="F58" i="60"/>
  <c r="F62" i="60"/>
  <c r="F66" i="60"/>
  <c r="F70" i="60"/>
  <c r="F74" i="60"/>
  <c r="F78" i="60"/>
  <c r="F82" i="60"/>
  <c r="F86" i="60"/>
  <c r="F90" i="60"/>
  <c r="F94" i="60"/>
  <c r="F98" i="60"/>
  <c r="E8" i="63"/>
  <c r="F15" i="63"/>
  <c r="G22" i="63"/>
  <c r="E29" i="63"/>
  <c r="F4" i="62"/>
  <c r="E20" i="62"/>
  <c r="F26" i="62"/>
  <c r="G31" i="62"/>
  <c r="E32" i="27"/>
  <c r="E37" i="27"/>
  <c r="E41" i="27"/>
  <c r="G32" i="5"/>
  <c r="E39" i="5"/>
  <c r="F25" i="9"/>
  <c r="G23" i="29"/>
  <c r="G31" i="29"/>
  <c r="F33" i="34"/>
  <c r="G39" i="34"/>
  <c r="E32" i="32"/>
  <c r="F38" i="32"/>
  <c r="G30" i="33"/>
  <c r="E37" i="33"/>
  <c r="F42" i="33"/>
  <c r="E41" i="18"/>
  <c r="F33" i="20"/>
  <c r="G39" i="20"/>
  <c r="E32" i="35"/>
  <c r="F38" i="35"/>
  <c r="G30" i="37"/>
  <c r="E37" i="37"/>
  <c r="F42" i="37"/>
  <c r="G34" i="39"/>
  <c r="E41" i="39"/>
  <c r="G26" i="42"/>
  <c r="G30" i="42"/>
  <c r="G34" i="42"/>
  <c r="G29" i="43"/>
  <c r="G33" i="43"/>
  <c r="G37" i="43"/>
  <c r="F34" i="27"/>
  <c r="F30" i="5"/>
  <c r="G35" i="5"/>
  <c r="E42" i="5"/>
  <c r="F28" i="9"/>
  <c r="G33" i="34"/>
  <c r="F32" i="32"/>
  <c r="G38" i="32"/>
  <c r="E31" i="33"/>
  <c r="F37" i="33"/>
  <c r="G42" i="33"/>
  <c r="F41" i="18"/>
  <c r="G33" i="20"/>
  <c r="E40" i="20"/>
  <c r="F32" i="35"/>
  <c r="G38" i="35"/>
  <c r="E31" i="37"/>
  <c r="F37" i="37"/>
  <c r="G42" i="37"/>
  <c r="E35" i="39"/>
  <c r="F41" i="39"/>
  <c r="F29" i="42"/>
  <c r="F28" i="43"/>
  <c r="F36" i="43"/>
  <c r="E28" i="44"/>
  <c r="E32" i="44"/>
  <c r="E36" i="44"/>
  <c r="E34" i="24"/>
  <c r="F40" i="24"/>
  <c r="G32" i="25"/>
  <c r="E39" i="25"/>
  <c r="F31" i="4"/>
  <c r="G37" i="4"/>
  <c r="E30" i="30"/>
  <c r="F35" i="30"/>
  <c r="G41" i="30"/>
  <c r="E35" i="31"/>
  <c r="F41" i="31"/>
  <c r="G32" i="7"/>
  <c r="E39" i="7"/>
  <c r="F31" i="3"/>
  <c r="G37" i="3"/>
  <c r="E30" i="19"/>
  <c r="F35" i="19"/>
  <c r="G41" i="19"/>
  <c r="E34" i="38"/>
  <c r="F40" i="38"/>
  <c r="G32" i="36"/>
  <c r="E39" i="36"/>
  <c r="F31" i="6"/>
  <c r="G37" i="6"/>
  <c r="E26" i="45"/>
  <c r="E30" i="45"/>
  <c r="E34" i="45"/>
  <c r="E25" i="41"/>
  <c r="E29" i="41"/>
  <c r="E33" i="41"/>
  <c r="E26" i="8"/>
  <c r="E30" i="8"/>
  <c r="E34" i="8"/>
  <c r="E30" i="26"/>
  <c r="F35" i="26"/>
  <c r="G41" i="26"/>
  <c r="E34" i="22"/>
  <c r="F40" i="22"/>
  <c r="G42" i="62"/>
  <c r="G36" i="62"/>
  <c r="F29" i="10"/>
  <c r="G35" i="10"/>
  <c r="E34" i="63"/>
  <c r="F39" i="63"/>
  <c r="G45" i="63"/>
  <c r="E35" i="11"/>
  <c r="F41" i="11"/>
  <c r="F28" i="44"/>
  <c r="F36" i="44"/>
  <c r="E35" i="24"/>
  <c r="F41" i="24"/>
  <c r="G33" i="25"/>
  <c r="E40" i="25"/>
  <c r="F32" i="4"/>
  <c r="G38" i="4"/>
  <c r="E31" i="30"/>
  <c r="F37" i="30"/>
  <c r="G42" i="30"/>
  <c r="E36" i="31"/>
  <c r="F42" i="31"/>
  <c r="G33" i="7"/>
  <c r="E40" i="7"/>
  <c r="F32" i="3"/>
  <c r="G38" i="3"/>
  <c r="E31" i="19"/>
  <c r="F37" i="19"/>
  <c r="G42" i="19"/>
  <c r="E35" i="38"/>
  <c r="F41" i="38"/>
  <c r="G33" i="36"/>
  <c r="E40" i="36"/>
  <c r="F32" i="6"/>
  <c r="G38" i="6"/>
  <c r="F27" i="45"/>
  <c r="F35" i="45"/>
  <c r="F30" i="41"/>
  <c r="F27" i="8"/>
  <c r="F35" i="8"/>
  <c r="G33" i="26"/>
  <c r="E40" i="26"/>
  <c r="F32" i="22"/>
  <c r="G38" i="22"/>
  <c r="E41" i="62"/>
  <c r="F38" i="62"/>
  <c r="E33" i="62"/>
  <c r="E33" i="10"/>
  <c r="F39" i="10"/>
  <c r="G37" i="63"/>
  <c r="E44" i="63"/>
  <c r="F33" i="11"/>
  <c r="G39" i="11"/>
  <c r="G3" i="64"/>
  <c r="G11" i="64"/>
  <c r="G19" i="64"/>
  <c r="G27" i="64"/>
  <c r="G35" i="64"/>
  <c r="G43" i="64"/>
  <c r="G51" i="64"/>
  <c r="G59" i="64"/>
  <c r="G67" i="64"/>
  <c r="G75" i="64"/>
  <c r="G83" i="64"/>
  <c r="G91" i="64"/>
  <c r="F2" i="64"/>
  <c r="F6" i="64"/>
  <c r="F10" i="64"/>
  <c r="F14" i="64"/>
  <c r="F18" i="64"/>
  <c r="F22" i="64"/>
  <c r="F26" i="64"/>
  <c r="F30" i="64"/>
  <c r="F34" i="64"/>
  <c r="F38" i="64"/>
  <c r="F42" i="64"/>
  <c r="F46" i="64"/>
  <c r="F50" i="64"/>
  <c r="F54" i="64"/>
  <c r="F58" i="64"/>
  <c r="F62" i="64"/>
  <c r="F66" i="64"/>
  <c r="F70" i="64"/>
  <c r="F74" i="64"/>
  <c r="F78" i="64"/>
  <c r="H46" i="64"/>
  <c r="H54" i="64"/>
  <c r="H62" i="64"/>
  <c r="H70" i="64"/>
  <c r="H78" i="64"/>
  <c r="H82" i="64"/>
  <c r="H86" i="64"/>
  <c r="H90" i="64"/>
  <c r="H94" i="64"/>
  <c r="H98" i="64"/>
  <c r="E49" i="25"/>
  <c r="E44" i="25"/>
  <c r="F49" i="25"/>
  <c r="G50" i="62"/>
  <c r="G46" i="3"/>
  <c r="H2" i="46"/>
  <c r="F8" i="46"/>
  <c r="G13" i="46"/>
  <c r="H18" i="46"/>
  <c r="F24" i="46"/>
  <c r="G29" i="46"/>
  <c r="H34" i="46"/>
  <c r="F40" i="46"/>
  <c r="G45" i="46"/>
  <c r="H50" i="46"/>
  <c r="F56" i="46"/>
  <c r="G61" i="46"/>
  <c r="H66" i="46"/>
  <c r="F3" i="46"/>
  <c r="G8" i="46"/>
  <c r="H13" i="46"/>
  <c r="F19" i="46"/>
  <c r="G24" i="46"/>
  <c r="H29" i="46"/>
  <c r="F35" i="46"/>
  <c r="G40" i="46"/>
  <c r="H45" i="46"/>
  <c r="F51" i="46"/>
  <c r="G56" i="46"/>
  <c r="H61" i="46"/>
  <c r="F67" i="46"/>
  <c r="H72" i="46"/>
  <c r="F78" i="46"/>
  <c r="G83" i="46"/>
  <c r="H88" i="46"/>
  <c r="F94" i="46"/>
  <c r="G8" i="43"/>
  <c r="L22" i="9"/>
  <c r="L19" i="29"/>
  <c r="F8" i="9"/>
  <c r="L52" i="62"/>
  <c r="L34" i="62"/>
  <c r="L15" i="62"/>
  <c r="H99" i="15"/>
  <c r="H100" i="60"/>
  <c r="H101" i="58"/>
  <c r="H99" i="14"/>
  <c r="H100" i="53"/>
  <c r="H101" i="54"/>
  <c r="H99" i="56"/>
  <c r="H100" i="57"/>
  <c r="G99" i="48"/>
  <c r="F71" i="46"/>
  <c r="G76" i="46"/>
  <c r="H81" i="46"/>
  <c r="F87" i="46"/>
  <c r="G92" i="46"/>
  <c r="H97" i="46"/>
  <c r="L23" i="9"/>
  <c r="L20" i="29"/>
  <c r="E8" i="9"/>
  <c r="L51" i="62"/>
  <c r="L33" i="62"/>
  <c r="L14" i="62"/>
  <c r="H99" i="16"/>
  <c r="G99" i="58"/>
  <c r="G101" i="14"/>
  <c r="G100" i="55"/>
  <c r="H101" i="13"/>
  <c r="H100" i="48"/>
  <c r="H101" i="52"/>
  <c r="E20" i="29"/>
  <c r="E9" i="29"/>
  <c r="E51" i="25"/>
  <c r="G56" i="25"/>
  <c r="F27" i="29"/>
  <c r="F19" i="29"/>
  <c r="F16" i="29"/>
  <c r="F8" i="29"/>
  <c r="E52" i="25"/>
  <c r="F44" i="3"/>
  <c r="E47" i="23"/>
  <c r="E28" i="23"/>
  <c r="E10" i="23"/>
  <c r="F52" i="23"/>
  <c r="F33" i="23"/>
  <c r="F14" i="23"/>
  <c r="G59" i="23"/>
  <c r="G49" i="23"/>
  <c r="G40" i="23"/>
  <c r="G31" i="23"/>
  <c r="G21" i="23"/>
  <c r="G12" i="23"/>
  <c r="G3" i="23"/>
  <c r="E53" i="23"/>
  <c r="E34" i="23"/>
  <c r="E16" i="23"/>
  <c r="F58" i="23"/>
  <c r="F39" i="23"/>
  <c r="F20" i="23"/>
  <c r="G2" i="23"/>
  <c r="G47" i="26"/>
  <c r="E44" i="26"/>
  <c r="F49" i="26"/>
  <c r="H45" i="64"/>
  <c r="H53" i="64"/>
  <c r="H61" i="64"/>
  <c r="H69" i="64"/>
  <c r="H77" i="64"/>
  <c r="F82" i="64"/>
  <c r="F86" i="64"/>
  <c r="F90" i="64"/>
  <c r="F94" i="64"/>
  <c r="F98" i="64"/>
  <c r="F48" i="25"/>
  <c r="F52" i="62"/>
  <c r="G48" i="25"/>
  <c r="E50" i="62"/>
  <c r="E46" i="3"/>
  <c r="F2" i="46"/>
  <c r="G7" i="46"/>
  <c r="H12" i="46"/>
  <c r="F18" i="46"/>
  <c r="G23" i="46"/>
  <c r="H28" i="46"/>
  <c r="F34" i="46"/>
  <c r="G39" i="46"/>
  <c r="H44" i="46"/>
  <c r="F50" i="46"/>
  <c r="G55" i="46"/>
  <c r="H60" i="46"/>
  <c r="F66" i="46"/>
  <c r="G2" i="46"/>
  <c r="H7" i="46"/>
  <c r="F13" i="46"/>
  <c r="G18" i="46"/>
  <c r="H23" i="46"/>
  <c r="F29" i="46"/>
  <c r="G34" i="46"/>
  <c r="H39" i="46"/>
  <c r="F45" i="46"/>
  <c r="G50" i="46"/>
  <c r="H55" i="46"/>
  <c r="F61" i="46"/>
  <c r="G66" i="46"/>
  <c r="F72" i="46"/>
  <c r="G77" i="46"/>
  <c r="H82" i="46"/>
  <c r="F88" i="46"/>
  <c r="G93" i="46"/>
  <c r="H98" i="46"/>
  <c r="L24" i="9"/>
  <c r="L21" i="29"/>
  <c r="L8" i="29"/>
  <c r="F4" i="9"/>
  <c r="E8" i="62"/>
  <c r="L36" i="62"/>
  <c r="L17" i="62"/>
  <c r="F99" i="15"/>
  <c r="F100" i="60"/>
  <c r="F101" i="58"/>
  <c r="F99" i="14"/>
  <c r="F100" i="53"/>
  <c r="F101" i="54"/>
  <c r="F99" i="56"/>
  <c r="F100" i="57"/>
  <c r="G100" i="48"/>
  <c r="L2" i="9"/>
  <c r="G70" i="46"/>
  <c r="H75" i="46"/>
  <c r="F81" i="46"/>
  <c r="G86" i="46"/>
  <c r="H91" i="46"/>
  <c r="F97" i="46"/>
  <c r="L25" i="9"/>
  <c r="L9" i="29"/>
  <c r="G8" i="9"/>
  <c r="L35" i="62"/>
  <c r="G101" i="60"/>
  <c r="G99" i="55"/>
  <c r="F101" i="48"/>
  <c r="F100" i="52"/>
  <c r="E14" i="29"/>
  <c r="F24" i="29"/>
  <c r="G53" i="25"/>
  <c r="E3" i="23"/>
  <c r="G55" i="23"/>
  <c r="G13" i="23"/>
  <c r="F4" i="23"/>
  <c r="L3" i="9" l="1"/>
  <c r="L4" i="42"/>
  <c r="L5" i="9"/>
  <c r="L2" i="42"/>
  <c r="L6" i="42"/>
  <c r="L6" i="9"/>
  <c r="J12" i="54"/>
  <c r="J44" i="54"/>
  <c r="J84" i="54"/>
  <c r="J68" i="54"/>
  <c r="J92" i="54"/>
  <c r="J31" i="54"/>
  <c r="J55" i="54"/>
  <c r="J63" i="54"/>
  <c r="J96" i="54"/>
  <c r="J8" i="54"/>
  <c r="J36" i="54"/>
  <c r="J71" i="54"/>
  <c r="J100" i="54"/>
  <c r="J10" i="54"/>
  <c r="J72" i="54"/>
  <c r="J17" i="54"/>
  <c r="J20" i="54"/>
  <c r="J56" i="54"/>
  <c r="J82" i="54"/>
  <c r="J97" i="54"/>
  <c r="J89" i="54"/>
  <c r="J81" i="54"/>
  <c r="J73" i="54"/>
  <c r="J65" i="54"/>
  <c r="J49" i="54"/>
  <c r="J41" i="54"/>
  <c r="J33" i="54"/>
  <c r="J25" i="54"/>
  <c r="J43" i="48"/>
  <c r="J35" i="48"/>
  <c r="J54" i="48"/>
  <c r="J46" i="48"/>
  <c r="J12" i="48"/>
  <c r="J28" i="48"/>
  <c r="J45" i="48"/>
  <c r="J3" i="48"/>
  <c r="J20" i="48"/>
  <c r="J37" i="48"/>
  <c r="J53" i="48"/>
  <c r="J70" i="48"/>
  <c r="J88" i="48"/>
  <c r="J86" i="53"/>
  <c r="J78" i="53"/>
  <c r="J7" i="53"/>
  <c r="J31" i="53"/>
  <c r="J68" i="53"/>
  <c r="J2" i="53"/>
  <c r="J36" i="53"/>
  <c r="J77" i="53"/>
  <c r="J39" i="53"/>
  <c r="J13" i="53"/>
  <c r="J50" i="53"/>
  <c r="J91" i="53"/>
  <c r="J17" i="53"/>
  <c r="J58" i="53"/>
  <c r="J92" i="53"/>
  <c r="J82" i="58"/>
  <c r="J66" i="58"/>
  <c r="J58" i="58"/>
  <c r="J50" i="58"/>
  <c r="J42" i="58"/>
  <c r="J18" i="58"/>
  <c r="J16" i="58"/>
  <c r="J64" i="58"/>
  <c r="J25" i="58"/>
  <c r="J67" i="58"/>
  <c r="J27" i="58"/>
  <c r="J76" i="58"/>
  <c r="J39" i="58"/>
  <c r="J88" i="58"/>
  <c r="J89" i="58"/>
  <c r="J4" i="60"/>
  <c r="J57" i="60"/>
  <c r="J20" i="60"/>
  <c r="J68" i="60"/>
  <c r="J72" i="60"/>
  <c r="J31" i="60"/>
  <c r="J85" i="60"/>
  <c r="J45" i="60"/>
  <c r="J91" i="60"/>
  <c r="J52" i="60"/>
  <c r="J96" i="60"/>
  <c r="J94" i="60"/>
  <c r="J78" i="60"/>
  <c r="J30" i="60"/>
  <c r="J6" i="60"/>
  <c r="J67" i="57"/>
  <c r="J59" i="57"/>
  <c r="J27" i="57"/>
  <c r="J30" i="57"/>
  <c r="J3" i="57"/>
  <c r="J70" i="57"/>
  <c r="J10" i="57"/>
  <c r="J36" i="57"/>
  <c r="J80" i="57"/>
  <c r="J2" i="57"/>
  <c r="J14" i="57"/>
  <c r="J38" i="57"/>
  <c r="J60" i="57"/>
  <c r="J84" i="57"/>
  <c r="J18" i="57"/>
  <c r="J42" i="57"/>
  <c r="J62" i="57"/>
  <c r="J88" i="57"/>
  <c r="J26" i="57"/>
  <c r="J46" i="57"/>
  <c r="J69" i="57"/>
  <c r="J92" i="57"/>
  <c r="J4" i="57"/>
  <c r="J50" i="57"/>
  <c r="J74" i="57"/>
  <c r="J94" i="57"/>
  <c r="J63" i="56"/>
  <c r="J39" i="56"/>
  <c r="J31" i="56"/>
  <c r="J8" i="56"/>
  <c r="J32" i="56"/>
  <c r="J60" i="56"/>
  <c r="J86" i="56"/>
  <c r="J9" i="56"/>
  <c r="J88" i="56"/>
  <c r="J10" i="56"/>
  <c r="J40" i="56"/>
  <c r="J66" i="56"/>
  <c r="J92" i="56"/>
  <c r="J20" i="56"/>
  <c r="J46" i="56"/>
  <c r="J72" i="56"/>
  <c r="J96" i="56"/>
  <c r="J24" i="56"/>
  <c r="J50" i="56"/>
  <c r="J74" i="56"/>
  <c r="J43" i="55"/>
  <c r="J35" i="55"/>
  <c r="J27" i="55"/>
  <c r="J19" i="55"/>
  <c r="J11" i="55"/>
  <c r="J6" i="55"/>
  <c r="J78" i="55"/>
  <c r="J2" i="55"/>
  <c r="J30" i="55"/>
  <c r="J54" i="55"/>
  <c r="J82" i="55"/>
  <c r="J32" i="55"/>
  <c r="J58" i="55"/>
  <c r="J86" i="55"/>
  <c r="J5" i="55"/>
  <c r="J60" i="55"/>
  <c r="J88" i="55"/>
  <c r="J68" i="55"/>
  <c r="J92" i="55"/>
  <c r="J46" i="55"/>
  <c r="J70" i="55"/>
  <c r="J87" i="15"/>
  <c r="J79" i="15"/>
  <c r="J63" i="15"/>
  <c r="J47" i="15"/>
  <c r="J39" i="15"/>
  <c r="J31" i="15"/>
  <c r="J23" i="15"/>
  <c r="J5" i="15"/>
  <c r="J72" i="15"/>
  <c r="J33" i="15"/>
  <c r="J75" i="15"/>
  <c r="J35" i="15"/>
  <c r="J81" i="15"/>
  <c r="J48" i="15"/>
  <c r="J10" i="15"/>
  <c r="J57" i="15"/>
  <c r="J83" i="16"/>
  <c r="J75" i="16"/>
  <c r="J59" i="16"/>
  <c r="J35" i="16"/>
  <c r="J11" i="16"/>
  <c r="J94" i="16"/>
  <c r="J46" i="16"/>
  <c r="J57" i="16"/>
  <c r="J37" i="16"/>
  <c r="J84" i="16"/>
  <c r="J38" i="16"/>
  <c r="J89" i="16"/>
  <c r="J4" i="16"/>
  <c r="J53" i="16"/>
  <c r="J2" i="16"/>
  <c r="J13" i="16"/>
  <c r="J62" i="16"/>
  <c r="J33" i="64"/>
  <c r="J77" i="64"/>
  <c r="J37" i="64"/>
  <c r="J89" i="64"/>
  <c r="J45" i="64"/>
  <c r="J93" i="64"/>
  <c r="J10" i="64"/>
  <c r="J56" i="64"/>
  <c r="J16" i="64"/>
  <c r="J58" i="64"/>
  <c r="J43" i="59"/>
  <c r="J35" i="59"/>
  <c r="J19" i="59"/>
  <c r="J25" i="59"/>
  <c r="J49" i="59"/>
  <c r="J3" i="59"/>
  <c r="J14" i="59"/>
  <c r="J62" i="59"/>
  <c r="J86" i="59"/>
  <c r="J12" i="59"/>
  <c r="J76" i="59"/>
  <c r="J15" i="59"/>
  <c r="J48" i="59"/>
  <c r="J79" i="59"/>
  <c r="J52" i="59"/>
  <c r="J85" i="59"/>
  <c r="J24" i="59"/>
  <c r="J61" i="59"/>
  <c r="J92" i="59"/>
  <c r="J64" i="59"/>
  <c r="J96" i="59"/>
  <c r="J9" i="12"/>
  <c r="J17" i="12"/>
  <c r="J25" i="12"/>
  <c r="J33" i="12"/>
  <c r="J41" i="12"/>
  <c r="J49" i="12"/>
  <c r="J57" i="12"/>
  <c r="J65" i="12"/>
  <c r="J73" i="12"/>
  <c r="J81" i="12"/>
  <c r="J89" i="12"/>
  <c r="J97" i="12"/>
  <c r="J4" i="12"/>
  <c r="J12" i="12"/>
  <c r="J20" i="12"/>
  <c r="J28" i="12"/>
  <c r="J36" i="12"/>
  <c r="J44" i="12"/>
  <c r="J52" i="12"/>
  <c r="J69" i="14"/>
  <c r="J61" i="14"/>
  <c r="J37" i="14"/>
  <c r="J21" i="14"/>
  <c r="J13" i="14"/>
  <c r="J4" i="14"/>
  <c r="J35" i="14"/>
  <c r="J94" i="14"/>
  <c r="J12" i="14"/>
  <c r="J71" i="14"/>
  <c r="J96" i="14"/>
  <c r="J41" i="14"/>
  <c r="J72" i="14"/>
  <c r="J99" i="14"/>
  <c r="J50" i="14"/>
  <c r="J81" i="14"/>
  <c r="J24" i="14"/>
  <c r="J58" i="14"/>
  <c r="J83" i="14"/>
  <c r="J10" i="12"/>
  <c r="J7" i="46"/>
  <c r="J18" i="46"/>
  <c r="J29" i="46"/>
  <c r="J50" i="46"/>
  <c r="J61" i="46"/>
  <c r="J82" i="46"/>
  <c r="J93" i="46"/>
  <c r="J95" i="47"/>
  <c r="J84" i="47"/>
  <c r="J73" i="47"/>
  <c r="J63" i="47"/>
  <c r="J52" i="47"/>
  <c r="J41" i="47"/>
  <c r="J31" i="47"/>
  <c r="J20" i="47"/>
  <c r="J9" i="47"/>
  <c r="J2" i="48"/>
  <c r="J84" i="48"/>
  <c r="J64" i="48"/>
  <c r="J44" i="48"/>
  <c r="J22" i="48"/>
  <c r="J68" i="57"/>
  <c r="J5" i="57"/>
  <c r="J30" i="56"/>
  <c r="J88" i="54"/>
  <c r="J99" i="53"/>
  <c r="J3" i="53"/>
  <c r="J25" i="14"/>
  <c r="J40" i="59"/>
  <c r="J31" i="58"/>
  <c r="J8" i="60"/>
  <c r="J73" i="16"/>
  <c r="J53" i="64"/>
  <c r="J98" i="12"/>
  <c r="J88" i="12"/>
  <c r="J70" i="12"/>
  <c r="J61" i="12"/>
  <c r="J51" i="12"/>
  <c r="J40" i="12"/>
  <c r="J30" i="12"/>
  <c r="J19" i="12"/>
  <c r="J8" i="12"/>
  <c r="J8" i="46"/>
  <c r="J19" i="46"/>
  <c r="J30" i="46"/>
  <c r="J40" i="46"/>
  <c r="J51" i="46"/>
  <c r="J62" i="46"/>
  <c r="J72" i="46"/>
  <c r="J83" i="46"/>
  <c r="J94" i="46"/>
  <c r="J94" i="47"/>
  <c r="J83" i="47"/>
  <c r="J62" i="47"/>
  <c r="J51" i="47"/>
  <c r="J30" i="47"/>
  <c r="J19" i="47"/>
  <c r="J8" i="47"/>
  <c r="J101" i="48"/>
  <c r="J62" i="48"/>
  <c r="J40" i="48"/>
  <c r="J58" i="57"/>
  <c r="J28" i="56"/>
  <c r="J53" i="55"/>
  <c r="J80" i="54"/>
  <c r="J93" i="53"/>
  <c r="J16" i="14"/>
  <c r="J37" i="59"/>
  <c r="J13" i="58"/>
  <c r="J93" i="15"/>
  <c r="J71" i="16"/>
  <c r="J24" i="64"/>
  <c r="J96" i="12"/>
  <c r="J78" i="12"/>
  <c r="J69" i="12"/>
  <c r="J60" i="12"/>
  <c r="J50" i="12"/>
  <c r="J29" i="12"/>
  <c r="J18" i="12"/>
  <c r="J7" i="12"/>
  <c r="J10" i="46"/>
  <c r="J21" i="46"/>
  <c r="J42" i="46"/>
  <c r="J53" i="46"/>
  <c r="J74" i="46"/>
  <c r="J85" i="46"/>
  <c r="J92" i="47"/>
  <c r="J81" i="47"/>
  <c r="J71" i="47"/>
  <c r="J60" i="47"/>
  <c r="J49" i="47"/>
  <c r="J39" i="47"/>
  <c r="J28" i="47"/>
  <c r="J17" i="47"/>
  <c r="J7" i="47"/>
  <c r="J100" i="48"/>
  <c r="J78" i="48"/>
  <c r="J61" i="48"/>
  <c r="J38" i="48"/>
  <c r="J14" i="48"/>
  <c r="J52" i="57"/>
  <c r="J84" i="56"/>
  <c r="J18" i="56"/>
  <c r="J50" i="55"/>
  <c r="J58" i="54"/>
  <c r="J85" i="53"/>
  <c r="J101" i="59"/>
  <c r="J23" i="59"/>
  <c r="J4" i="58"/>
  <c r="J69" i="15"/>
  <c r="J49" i="16"/>
  <c r="J20" i="64"/>
  <c r="J86" i="12"/>
  <c r="J77" i="12"/>
  <c r="J68" i="12"/>
  <c r="J59" i="12"/>
  <c r="J48" i="12"/>
  <c r="J38" i="12"/>
  <c r="J27" i="12"/>
  <c r="J16" i="12"/>
  <c r="J6" i="12"/>
  <c r="J11" i="46"/>
  <c r="J22" i="46"/>
  <c r="J32" i="46"/>
  <c r="J43" i="46"/>
  <c r="J54" i="46"/>
  <c r="J64" i="46"/>
  <c r="J75" i="46"/>
  <c r="J86" i="46"/>
  <c r="J96" i="46"/>
  <c r="J91" i="47"/>
  <c r="J70" i="47"/>
  <c r="J59" i="47"/>
  <c r="J38" i="47"/>
  <c r="J27" i="47"/>
  <c r="J6" i="47"/>
  <c r="J96" i="48"/>
  <c r="J77" i="48"/>
  <c r="J36" i="48"/>
  <c r="J13" i="48"/>
  <c r="J101" i="57"/>
  <c r="J45" i="57"/>
  <c r="J78" i="56"/>
  <c r="J7" i="56"/>
  <c r="J38" i="55"/>
  <c r="J67" i="53"/>
  <c r="J97" i="59"/>
  <c r="J6" i="59"/>
  <c r="J88" i="60"/>
  <c r="J59" i="15"/>
  <c r="J23" i="16"/>
  <c r="J94" i="12"/>
  <c r="J85" i="12"/>
  <c r="J76" i="12"/>
  <c r="J67" i="12"/>
  <c r="J58" i="12"/>
  <c r="J37" i="12"/>
  <c r="J26" i="12"/>
  <c r="J5" i="12"/>
  <c r="J2" i="46"/>
  <c r="J13" i="46"/>
  <c r="J34" i="46"/>
  <c r="J45" i="46"/>
  <c r="J66" i="46"/>
  <c r="J77" i="46"/>
  <c r="J98" i="46"/>
  <c r="J89" i="47"/>
  <c r="J79" i="47"/>
  <c r="J68" i="47"/>
  <c r="J57" i="47"/>
  <c r="J47" i="47"/>
  <c r="J36" i="47"/>
  <c r="J25" i="47"/>
  <c r="J15" i="47"/>
  <c r="J4" i="47"/>
  <c r="J94" i="48"/>
  <c r="J76" i="48"/>
  <c r="J56" i="48"/>
  <c r="J32" i="48"/>
  <c r="J100" i="55"/>
  <c r="J22" i="55"/>
  <c r="J47" i="54"/>
  <c r="J66" i="53"/>
  <c r="J60" i="14"/>
  <c r="J87" i="59"/>
  <c r="J95" i="58"/>
  <c r="J67" i="60"/>
  <c r="J42" i="15"/>
  <c r="J16" i="16"/>
  <c r="J93" i="12"/>
  <c r="J84" i="12"/>
  <c r="J75" i="12"/>
  <c r="J66" i="12"/>
  <c r="J56" i="12"/>
  <c r="J46" i="12"/>
  <c r="J35" i="12"/>
  <c r="J24" i="12"/>
  <c r="J14" i="12"/>
  <c r="J3" i="12"/>
  <c r="J3" i="46"/>
  <c r="J14" i="46"/>
  <c r="J24" i="46"/>
  <c r="J35" i="46"/>
  <c r="J46" i="46"/>
  <c r="J56" i="46"/>
  <c r="J67" i="46"/>
  <c r="J78" i="46"/>
  <c r="J88" i="46"/>
  <c r="J2" i="47"/>
  <c r="J78" i="47"/>
  <c r="J67" i="47"/>
  <c r="J46" i="47"/>
  <c r="J35" i="47"/>
  <c r="J14" i="47"/>
  <c r="J3" i="47"/>
  <c r="J92" i="48"/>
  <c r="J52" i="48"/>
  <c r="J30" i="48"/>
  <c r="J6" i="48"/>
  <c r="J28" i="57"/>
  <c r="J56" i="56"/>
  <c r="J90" i="55"/>
  <c r="J20" i="55"/>
  <c r="J32" i="54"/>
  <c r="J49" i="53"/>
  <c r="J59" i="14"/>
  <c r="J73" i="59"/>
  <c r="J87" i="58"/>
  <c r="J19" i="15"/>
  <c r="J97" i="64"/>
  <c r="J92" i="12"/>
  <c r="J83" i="12"/>
  <c r="J74" i="12"/>
  <c r="J64" i="12"/>
  <c r="J45" i="12"/>
  <c r="J34" i="12"/>
  <c r="J13" i="12"/>
  <c r="J5" i="46"/>
  <c r="J26" i="46"/>
  <c r="J37" i="46"/>
  <c r="J58" i="46"/>
  <c r="J69" i="46"/>
  <c r="J97" i="47"/>
  <c r="J87" i="47"/>
  <c r="J76" i="47"/>
  <c r="J65" i="47"/>
  <c r="J55" i="47"/>
  <c r="J44" i="47"/>
  <c r="J33" i="47"/>
  <c r="J23" i="47"/>
  <c r="J69" i="48"/>
  <c r="J5" i="48"/>
  <c r="J78" i="57"/>
  <c r="J24" i="57"/>
  <c r="J52" i="56"/>
  <c r="J77" i="55"/>
  <c r="J8" i="55"/>
  <c r="J28" i="54"/>
  <c r="J28" i="53"/>
  <c r="J47" i="14"/>
  <c r="J68" i="59"/>
  <c r="J55" i="58"/>
  <c r="J40" i="60"/>
  <c r="J11" i="15"/>
  <c r="J73" i="64"/>
  <c r="J93" i="60"/>
  <c r="J69" i="60"/>
  <c r="J29" i="60"/>
  <c r="J90" i="57"/>
  <c r="J82" i="57"/>
  <c r="J94" i="56"/>
  <c r="J62" i="56"/>
  <c r="J54" i="56"/>
  <c r="J22" i="56"/>
  <c r="J66" i="55"/>
  <c r="J52" i="14"/>
  <c r="J44" i="14"/>
  <c r="J18" i="54"/>
  <c r="J80" i="48"/>
  <c r="J72" i="48"/>
  <c r="J16" i="48"/>
  <c r="J8" i="48"/>
  <c r="J92" i="46"/>
  <c r="J84" i="46"/>
  <c r="J76" i="46"/>
  <c r="J68" i="46"/>
  <c r="J60" i="46"/>
  <c r="J52" i="46"/>
  <c r="J44" i="46"/>
  <c r="J36" i="46"/>
  <c r="J28" i="46"/>
  <c r="J20" i="46"/>
  <c r="J12" i="46"/>
  <c r="J4" i="46"/>
  <c r="J56" i="57"/>
  <c r="J48" i="57"/>
  <c r="J96" i="55"/>
  <c r="J56" i="55"/>
  <c r="J92" i="15"/>
  <c r="J68" i="15"/>
  <c r="J36" i="64"/>
  <c r="J93" i="47"/>
  <c r="J85" i="47"/>
  <c r="J77" i="47"/>
  <c r="J69" i="47"/>
  <c r="J61" i="47"/>
  <c r="J53" i="47"/>
  <c r="J45" i="47"/>
  <c r="J37" i="47"/>
  <c r="J29" i="47"/>
  <c r="J21" i="47"/>
  <c r="J13" i="47"/>
  <c r="J5" i="47"/>
  <c r="J74" i="14"/>
  <c r="J5" i="58"/>
  <c r="J99" i="15"/>
  <c r="J95" i="16"/>
  <c r="J55" i="59"/>
  <c r="J39" i="59"/>
  <c r="J65" i="14"/>
  <c r="J33" i="14"/>
  <c r="J7" i="54"/>
  <c r="J93" i="48"/>
  <c r="J85" i="48"/>
  <c r="J29" i="48"/>
  <c r="J21" i="48"/>
  <c r="J80" i="53"/>
  <c r="J72" i="53"/>
  <c r="J32" i="60"/>
  <c r="J97" i="46"/>
  <c r="J89" i="46"/>
  <c r="J81" i="46"/>
  <c r="J73" i="46"/>
  <c r="J65" i="46"/>
  <c r="J57" i="46"/>
  <c r="J49" i="46"/>
  <c r="J41" i="46"/>
  <c r="J33" i="46"/>
  <c r="J25" i="46"/>
  <c r="J17" i="46"/>
  <c r="J9" i="46"/>
  <c r="J37" i="57"/>
  <c r="J13" i="57"/>
  <c r="J81" i="56"/>
  <c r="J73" i="56"/>
  <c r="J41" i="56"/>
  <c r="J17" i="56"/>
  <c r="J85" i="55"/>
  <c r="J21" i="55"/>
  <c r="J13" i="55"/>
  <c r="J77" i="16"/>
  <c r="J21" i="16"/>
  <c r="J49" i="64"/>
  <c r="J77" i="59"/>
  <c r="J98" i="47"/>
  <c r="J90" i="47"/>
  <c r="J82" i="47"/>
  <c r="J74" i="47"/>
  <c r="J66" i="47"/>
  <c r="J58" i="47"/>
  <c r="J50" i="47"/>
  <c r="J42" i="47"/>
  <c r="J34" i="47"/>
  <c r="J26" i="47"/>
  <c r="J18" i="47"/>
  <c r="J10" i="47"/>
  <c r="J25" i="53"/>
  <c r="J95" i="14"/>
  <c r="J23" i="14"/>
  <c r="J74" i="54"/>
  <c r="J42" i="54"/>
  <c r="J68" i="48"/>
  <c r="J60" i="48"/>
  <c r="J4" i="48"/>
  <c r="J47" i="53"/>
  <c r="J15" i="53"/>
  <c r="J100" i="57"/>
  <c r="J20" i="57"/>
  <c r="J76" i="55"/>
  <c r="J44" i="55"/>
  <c r="J36" i="55"/>
  <c r="J32" i="15"/>
  <c r="J12" i="16"/>
  <c r="J72" i="64"/>
  <c r="J28" i="59"/>
  <c r="J88" i="14"/>
  <c r="J4" i="54"/>
  <c r="J24" i="54"/>
  <c r="J5" i="53"/>
  <c r="J9" i="58"/>
  <c r="J82" i="56"/>
  <c r="J98" i="56"/>
  <c r="J14" i="56"/>
  <c r="J98" i="55"/>
  <c r="J21" i="15"/>
  <c r="J34" i="64"/>
  <c r="J62" i="64"/>
  <c r="J28" i="14"/>
  <c r="J52" i="53"/>
  <c r="J8" i="14"/>
  <c r="J45" i="58"/>
  <c r="J82" i="64"/>
  <c r="J13" i="64"/>
  <c r="J83" i="53"/>
  <c r="J35" i="53"/>
  <c r="J16" i="57"/>
  <c r="J64" i="55"/>
  <c r="J32" i="16"/>
  <c r="J88" i="59"/>
  <c r="J10" i="14"/>
  <c r="J9" i="54"/>
  <c r="J69" i="58"/>
  <c r="J71" i="59"/>
  <c r="J49" i="14"/>
  <c r="J34" i="56"/>
  <c r="J29" i="58"/>
  <c r="J50" i="15"/>
  <c r="J13" i="15"/>
  <c r="J48" i="60"/>
  <c r="J49" i="56"/>
  <c r="J45" i="55"/>
  <c r="J66" i="54"/>
  <c r="J63" i="53"/>
  <c r="J15" i="60"/>
  <c r="J64" i="56"/>
  <c r="J56" i="15"/>
  <c r="J4" i="59"/>
  <c r="J86" i="14"/>
  <c r="J76" i="54"/>
  <c r="J60" i="54"/>
  <c r="J52" i="54"/>
  <c r="J7" i="48"/>
  <c r="J97" i="53"/>
  <c r="J57" i="53"/>
  <c r="J101" i="58"/>
  <c r="J93" i="58"/>
  <c r="J77" i="58"/>
  <c r="J61" i="58"/>
  <c r="J21" i="58"/>
  <c r="J15" i="58"/>
  <c r="J97" i="60"/>
  <c r="J81" i="60"/>
  <c r="J65" i="60"/>
  <c r="J41" i="60"/>
  <c r="J17" i="60"/>
  <c r="J86" i="57"/>
  <c r="J54" i="57"/>
  <c r="J22" i="57"/>
  <c r="J90" i="56"/>
  <c r="J58" i="56"/>
  <c r="J26" i="56"/>
  <c r="J12" i="56"/>
  <c r="J94" i="55"/>
  <c r="J62" i="55"/>
  <c r="J14" i="55"/>
  <c r="J98" i="15"/>
  <c r="J90" i="15"/>
  <c r="J58" i="15"/>
  <c r="J26" i="15"/>
  <c r="J86" i="16"/>
  <c r="J22" i="16"/>
  <c r="J98" i="64"/>
  <c r="J90" i="64"/>
  <c r="J22" i="64"/>
  <c r="J80" i="14"/>
  <c r="J40" i="14"/>
  <c r="J101" i="54"/>
  <c r="J93" i="54"/>
  <c r="J85" i="54"/>
  <c r="J77" i="54"/>
  <c r="J69" i="54"/>
  <c r="J61" i="54"/>
  <c r="J53" i="54"/>
  <c r="J45" i="54"/>
  <c r="J37" i="54"/>
  <c r="J29" i="54"/>
  <c r="J21" i="54"/>
  <c r="J98" i="53"/>
  <c r="J90" i="53"/>
  <c r="J82" i="53"/>
  <c r="J74" i="53"/>
  <c r="J34" i="53"/>
  <c r="J51" i="15"/>
  <c r="J87" i="16"/>
  <c r="J55" i="16"/>
  <c r="J39" i="16"/>
  <c r="J89" i="53"/>
  <c r="J81" i="53"/>
  <c r="J73" i="53"/>
  <c r="J65" i="53"/>
  <c r="J41" i="53"/>
  <c r="J33" i="53"/>
  <c r="J9" i="53"/>
  <c r="J85" i="58"/>
  <c r="J53" i="58"/>
  <c r="J37" i="58"/>
  <c r="J89" i="60"/>
  <c r="J73" i="60"/>
  <c r="J49" i="60"/>
  <c r="J33" i="60"/>
  <c r="J25" i="60"/>
  <c r="J9" i="60"/>
  <c r="J7" i="57"/>
  <c r="J15" i="57"/>
  <c r="J23" i="57"/>
  <c r="J31" i="57"/>
  <c r="J39" i="57"/>
  <c r="J47" i="57"/>
  <c r="J55" i="57"/>
  <c r="J63" i="57"/>
  <c r="J71" i="57"/>
  <c r="J79" i="57"/>
  <c r="J87" i="57"/>
  <c r="J95" i="57"/>
  <c r="J9" i="57"/>
  <c r="J17" i="57"/>
  <c r="J25" i="57"/>
  <c r="J33" i="57"/>
  <c r="J41" i="57"/>
  <c r="J49" i="57"/>
  <c r="J57" i="57"/>
  <c r="J65" i="57"/>
  <c r="J73" i="57"/>
  <c r="J81" i="57"/>
  <c r="J89" i="57"/>
  <c r="J97" i="57"/>
  <c r="J7" i="55"/>
  <c r="J15" i="55"/>
  <c r="J23" i="55"/>
  <c r="J31" i="55"/>
  <c r="J39" i="55"/>
  <c r="J47" i="55"/>
  <c r="J55" i="55"/>
  <c r="J63" i="55"/>
  <c r="J71" i="55"/>
  <c r="J79" i="55"/>
  <c r="J87" i="55"/>
  <c r="J95" i="55"/>
  <c r="J9" i="55"/>
  <c r="J17" i="55"/>
  <c r="J25" i="55"/>
  <c r="J33" i="55"/>
  <c r="J41" i="55"/>
  <c r="J49" i="55"/>
  <c r="J57" i="55"/>
  <c r="J65" i="55"/>
  <c r="J73" i="55"/>
  <c r="J81" i="55"/>
  <c r="J89" i="55"/>
  <c r="J97" i="55"/>
  <c r="J10" i="55"/>
  <c r="J18" i="55"/>
  <c r="J26" i="55"/>
  <c r="J34" i="55"/>
  <c r="J82" i="15"/>
  <c r="J74" i="15"/>
  <c r="J66" i="15"/>
  <c r="J34" i="15"/>
  <c r="J18" i="15"/>
  <c r="J10" i="16"/>
  <c r="J18" i="16"/>
  <c r="J26" i="16"/>
  <c r="J34" i="16"/>
  <c r="J42" i="16"/>
  <c r="J50" i="16"/>
  <c r="J58" i="16"/>
  <c r="J66" i="16"/>
  <c r="J74" i="16"/>
  <c r="J82" i="16"/>
  <c r="J90" i="16"/>
  <c r="J98" i="16"/>
  <c r="J24" i="16"/>
  <c r="J52" i="16"/>
  <c r="J61" i="16"/>
  <c r="J88" i="16"/>
  <c r="J8" i="16"/>
  <c r="J36" i="16"/>
  <c r="J45" i="16"/>
  <c r="J72" i="16"/>
  <c r="J100" i="16"/>
  <c r="J28" i="16"/>
  <c r="J64" i="16"/>
  <c r="J76" i="16"/>
  <c r="J101" i="16"/>
  <c r="J5" i="16"/>
  <c r="J92" i="16"/>
  <c r="J7" i="16"/>
  <c r="J20" i="16"/>
  <c r="J31" i="16"/>
  <c r="J44" i="16"/>
  <c r="J56" i="16"/>
  <c r="J68" i="16"/>
  <c r="J80" i="16"/>
  <c r="J93" i="16"/>
  <c r="J78" i="16"/>
  <c r="J70" i="16"/>
  <c r="J54" i="16"/>
  <c r="J30" i="16"/>
  <c r="J14" i="16"/>
  <c r="J6" i="16"/>
  <c r="J74" i="64"/>
  <c r="J66" i="64"/>
  <c r="J50" i="64"/>
  <c r="J42" i="64"/>
  <c r="J26" i="64"/>
  <c r="J18" i="64"/>
  <c r="J10" i="59"/>
  <c r="J18" i="59"/>
  <c r="J26" i="59"/>
  <c r="J34" i="59"/>
  <c r="J42" i="59"/>
  <c r="J50" i="59"/>
  <c r="J58" i="59"/>
  <c r="J66" i="59"/>
  <c r="J74" i="59"/>
  <c r="J82" i="59"/>
  <c r="J90" i="59"/>
  <c r="J98" i="59"/>
  <c r="J8" i="59"/>
  <c r="J36" i="59"/>
  <c r="J45" i="59"/>
  <c r="J72" i="59"/>
  <c r="J100" i="59"/>
  <c r="J20" i="59"/>
  <c r="J29" i="59"/>
  <c r="J56" i="59"/>
  <c r="J84" i="59"/>
  <c r="J93" i="59"/>
  <c r="J2" i="59"/>
  <c r="J5" i="59"/>
  <c r="J16" i="59"/>
  <c r="J41" i="59"/>
  <c r="J53" i="59"/>
  <c r="J89" i="59"/>
  <c r="J7" i="59"/>
  <c r="J21" i="59"/>
  <c r="J32" i="59"/>
  <c r="J44" i="59"/>
  <c r="J57" i="59"/>
  <c r="J69" i="59"/>
  <c r="J80" i="59"/>
  <c r="J9" i="59"/>
  <c r="J33" i="59"/>
  <c r="J95" i="59"/>
  <c r="J94" i="59"/>
  <c r="J78" i="59"/>
  <c r="J70" i="59"/>
  <c r="J54" i="59"/>
  <c r="J46" i="59"/>
  <c r="J38" i="59"/>
  <c r="J30" i="59"/>
  <c r="J22" i="59"/>
  <c r="J98" i="48"/>
  <c r="J90" i="48"/>
  <c r="J82" i="48"/>
  <c r="J74" i="48"/>
  <c r="J66" i="48"/>
  <c r="J58" i="48"/>
  <c r="J50" i="48"/>
  <c r="J42" i="48"/>
  <c r="J34" i="48"/>
  <c r="J26" i="48"/>
  <c r="J18" i="48"/>
  <c r="J10" i="48"/>
  <c r="J98" i="57"/>
  <c r="J76" i="57"/>
  <c r="J66" i="57"/>
  <c r="J44" i="57"/>
  <c r="J34" i="57"/>
  <c r="J12" i="57"/>
  <c r="J2" i="56"/>
  <c r="J80" i="56"/>
  <c r="J70" i="56"/>
  <c r="J48" i="56"/>
  <c r="J38" i="56"/>
  <c r="J16" i="56"/>
  <c r="J6" i="56"/>
  <c r="J84" i="55"/>
  <c r="J74" i="55"/>
  <c r="J52" i="55"/>
  <c r="J42" i="55"/>
  <c r="J29" i="55"/>
  <c r="J16" i="55"/>
  <c r="J4" i="55"/>
  <c r="J90" i="54"/>
  <c r="J79" i="54"/>
  <c r="J40" i="54"/>
  <c r="J26" i="54"/>
  <c r="J15" i="54"/>
  <c r="J101" i="53"/>
  <c r="J88" i="53"/>
  <c r="J76" i="53"/>
  <c r="J60" i="53"/>
  <c r="J45" i="53"/>
  <c r="J27" i="53"/>
  <c r="J10" i="53"/>
  <c r="J100" i="58"/>
  <c r="J79" i="58"/>
  <c r="J41" i="58"/>
  <c r="J3" i="58"/>
  <c r="J43" i="60"/>
  <c r="J23" i="60"/>
  <c r="J5" i="60"/>
  <c r="J84" i="15"/>
  <c r="J67" i="15"/>
  <c r="J8" i="15"/>
  <c r="J69" i="16"/>
  <c r="J48" i="16"/>
  <c r="J29" i="16"/>
  <c r="J86" i="64"/>
  <c r="J70" i="64"/>
  <c r="J47" i="64"/>
  <c r="J28" i="64"/>
  <c r="J8" i="64"/>
  <c r="J97" i="48"/>
  <c r="J89" i="48"/>
  <c r="J81" i="48"/>
  <c r="J73" i="48"/>
  <c r="J65" i="48"/>
  <c r="J57" i="48"/>
  <c r="J49" i="48"/>
  <c r="J41" i="48"/>
  <c r="J33" i="48"/>
  <c r="J25" i="48"/>
  <c r="J17" i="48"/>
  <c r="J9" i="48"/>
  <c r="J96" i="57"/>
  <c r="J85" i="57"/>
  <c r="J75" i="57"/>
  <c r="J64" i="57"/>
  <c r="J53" i="57"/>
  <c r="J43" i="57"/>
  <c r="J32" i="57"/>
  <c r="J21" i="57"/>
  <c r="J11" i="57"/>
  <c r="J100" i="56"/>
  <c r="J89" i="56"/>
  <c r="J79" i="56"/>
  <c r="J68" i="56"/>
  <c r="J57" i="56"/>
  <c r="J47" i="56"/>
  <c r="J36" i="56"/>
  <c r="J25" i="56"/>
  <c r="J15" i="56"/>
  <c r="J4" i="56"/>
  <c r="J93" i="55"/>
  <c r="J83" i="55"/>
  <c r="J72" i="55"/>
  <c r="J61" i="55"/>
  <c r="J51" i="55"/>
  <c r="J40" i="55"/>
  <c r="J28" i="55"/>
  <c r="J3" i="55"/>
  <c r="J64" i="54"/>
  <c r="J50" i="54"/>
  <c r="J39" i="54"/>
  <c r="J100" i="53"/>
  <c r="J75" i="53"/>
  <c r="J59" i="53"/>
  <c r="J42" i="53"/>
  <c r="J26" i="53"/>
  <c r="J40" i="58"/>
  <c r="J2" i="60"/>
  <c r="J79" i="60"/>
  <c r="J60" i="60"/>
  <c r="J21" i="60"/>
  <c r="J83" i="15"/>
  <c r="J44" i="15"/>
  <c r="J85" i="16"/>
  <c r="J65" i="16"/>
  <c r="J47" i="16"/>
  <c r="J25" i="16"/>
  <c r="J9" i="16"/>
  <c r="J84" i="64"/>
  <c r="J64" i="64"/>
  <c r="J46" i="64"/>
  <c r="J25" i="64"/>
  <c r="J7" i="64"/>
  <c r="J27" i="54"/>
  <c r="J35" i="54"/>
  <c r="J43" i="54"/>
  <c r="J51" i="54"/>
  <c r="J59" i="54"/>
  <c r="J67" i="54"/>
  <c r="J75" i="54"/>
  <c r="J83" i="54"/>
  <c r="J91" i="54"/>
  <c r="J99" i="54"/>
  <c r="J6" i="54"/>
  <c r="J14" i="54"/>
  <c r="J22" i="54"/>
  <c r="J30" i="54"/>
  <c r="J38" i="54"/>
  <c r="J46" i="54"/>
  <c r="J54" i="54"/>
  <c r="J62" i="54"/>
  <c r="J70" i="54"/>
  <c r="J78" i="54"/>
  <c r="J86" i="54"/>
  <c r="J94" i="54"/>
  <c r="J2" i="54"/>
  <c r="J13" i="54"/>
  <c r="J5" i="54"/>
  <c r="J70" i="53"/>
  <c r="J62" i="53"/>
  <c r="J54" i="53"/>
  <c r="J46" i="53"/>
  <c r="J38" i="53"/>
  <c r="J30" i="53"/>
  <c r="J22" i="53"/>
  <c r="J14" i="53"/>
  <c r="J6" i="53"/>
  <c r="J23" i="53"/>
  <c r="J55" i="53"/>
  <c r="J90" i="58"/>
  <c r="J74" i="58"/>
  <c r="J34" i="58"/>
  <c r="J26" i="58"/>
  <c r="J10" i="58"/>
  <c r="J7" i="60"/>
  <c r="J16" i="60"/>
  <c r="J35" i="60"/>
  <c r="J53" i="60"/>
  <c r="J71" i="60"/>
  <c r="J80" i="60"/>
  <c r="J99" i="60"/>
  <c r="J19" i="60"/>
  <c r="J37" i="60"/>
  <c r="J55" i="60"/>
  <c r="J64" i="60"/>
  <c r="J83" i="60"/>
  <c r="J101" i="60"/>
  <c r="J11" i="60"/>
  <c r="J47" i="60"/>
  <c r="J59" i="60"/>
  <c r="J95" i="60"/>
  <c r="J13" i="60"/>
  <c r="J24" i="60"/>
  <c r="J61" i="60"/>
  <c r="J75" i="60"/>
  <c r="J3" i="60"/>
  <c r="J27" i="60"/>
  <c r="J39" i="60"/>
  <c r="J51" i="60"/>
  <c r="J63" i="60"/>
  <c r="J87" i="60"/>
  <c r="J86" i="60"/>
  <c r="J70" i="60"/>
  <c r="J62" i="60"/>
  <c r="J46" i="60"/>
  <c r="J38" i="60"/>
  <c r="J22" i="60"/>
  <c r="J14" i="60"/>
  <c r="J3" i="56"/>
  <c r="J11" i="56"/>
  <c r="J19" i="56"/>
  <c r="J27" i="56"/>
  <c r="J35" i="56"/>
  <c r="J43" i="56"/>
  <c r="J51" i="56"/>
  <c r="J59" i="56"/>
  <c r="J67" i="56"/>
  <c r="J75" i="56"/>
  <c r="J83" i="56"/>
  <c r="J91" i="56"/>
  <c r="J99" i="56"/>
  <c r="J5" i="56"/>
  <c r="J13" i="56"/>
  <c r="J21" i="56"/>
  <c r="J29" i="56"/>
  <c r="J37" i="56"/>
  <c r="J45" i="56"/>
  <c r="J53" i="56"/>
  <c r="J61" i="56"/>
  <c r="J69" i="56"/>
  <c r="J77" i="56"/>
  <c r="J85" i="56"/>
  <c r="J93" i="56"/>
  <c r="J101" i="56"/>
  <c r="J71" i="15"/>
  <c r="J55" i="15"/>
  <c r="J15" i="15"/>
  <c r="J7" i="15"/>
  <c r="J4" i="15"/>
  <c r="J17" i="15"/>
  <c r="J29" i="15"/>
  <c r="J41" i="15"/>
  <c r="J53" i="15"/>
  <c r="J77" i="15"/>
  <c r="J91" i="16"/>
  <c r="J67" i="16"/>
  <c r="J51" i="16"/>
  <c r="J43" i="16"/>
  <c r="J27" i="16"/>
  <c r="J19" i="16"/>
  <c r="J3" i="16"/>
  <c r="J87" i="64"/>
  <c r="J79" i="64"/>
  <c r="J63" i="64"/>
  <c r="J55" i="64"/>
  <c r="J39" i="64"/>
  <c r="J31" i="64"/>
  <c r="J23" i="64"/>
  <c r="J15" i="64"/>
  <c r="J88" i="64"/>
  <c r="J6" i="64"/>
  <c r="J44" i="64"/>
  <c r="J68" i="64"/>
  <c r="J80" i="64"/>
  <c r="J92" i="64"/>
  <c r="J91" i="59"/>
  <c r="J83" i="59"/>
  <c r="J75" i="59"/>
  <c r="J67" i="59"/>
  <c r="J59" i="59"/>
  <c r="J27" i="59"/>
  <c r="J11" i="59"/>
  <c r="J53" i="14"/>
  <c r="J45" i="14"/>
  <c r="J29" i="14"/>
  <c r="J3" i="14"/>
  <c r="J95" i="48"/>
  <c r="J87" i="48"/>
  <c r="J79" i="48"/>
  <c r="J71" i="48"/>
  <c r="J63" i="48"/>
  <c r="J55" i="48"/>
  <c r="J47" i="48"/>
  <c r="J39" i="48"/>
  <c r="J31" i="48"/>
  <c r="J23" i="48"/>
  <c r="J15" i="48"/>
  <c r="J93" i="57"/>
  <c r="J83" i="57"/>
  <c r="J72" i="57"/>
  <c r="J61" i="57"/>
  <c r="J51" i="57"/>
  <c r="J40" i="57"/>
  <c r="J29" i="57"/>
  <c r="J19" i="57"/>
  <c r="J8" i="57"/>
  <c r="J97" i="56"/>
  <c r="J87" i="56"/>
  <c r="J76" i="56"/>
  <c r="J65" i="56"/>
  <c r="J55" i="56"/>
  <c r="J44" i="56"/>
  <c r="J33" i="56"/>
  <c r="J23" i="56"/>
  <c r="J101" i="55"/>
  <c r="J91" i="55"/>
  <c r="J80" i="55"/>
  <c r="J69" i="55"/>
  <c r="J59" i="55"/>
  <c r="J48" i="55"/>
  <c r="J37" i="55"/>
  <c r="J24" i="55"/>
  <c r="J12" i="55"/>
  <c r="J98" i="54"/>
  <c r="J87" i="54"/>
  <c r="J48" i="54"/>
  <c r="J34" i="54"/>
  <c r="J23" i="54"/>
  <c r="J96" i="53"/>
  <c r="J84" i="53"/>
  <c r="J69" i="53"/>
  <c r="J37" i="53"/>
  <c r="J20" i="53"/>
  <c r="J4" i="53"/>
  <c r="J51" i="59"/>
  <c r="J31" i="59"/>
  <c r="J13" i="59"/>
  <c r="J91" i="58"/>
  <c r="J75" i="58"/>
  <c r="J52" i="58"/>
  <c r="J33" i="58"/>
  <c r="J77" i="60"/>
  <c r="J56" i="60"/>
  <c r="J36" i="60"/>
  <c r="J96" i="15"/>
  <c r="J20" i="15"/>
  <c r="J60" i="16"/>
  <c r="J40" i="16"/>
  <c r="J81" i="64"/>
  <c r="J61" i="64"/>
  <c r="J40" i="64"/>
  <c r="J19" i="54"/>
  <c r="J11" i="54"/>
  <c r="J3" i="54"/>
  <c r="J44" i="53"/>
  <c r="J12" i="53"/>
  <c r="J19" i="53"/>
  <c r="J96" i="58"/>
  <c r="J80" i="58"/>
  <c r="J48" i="58"/>
  <c r="J32" i="58"/>
  <c r="J24" i="58"/>
  <c r="J100" i="60"/>
  <c r="J84" i="60"/>
  <c r="J76" i="60"/>
  <c r="J101" i="15"/>
  <c r="J85" i="15"/>
  <c r="J37" i="15"/>
  <c r="J41" i="16"/>
  <c r="J29" i="64"/>
  <c r="J5" i="64"/>
  <c r="J2" i="58"/>
  <c r="J17" i="58"/>
  <c r="J35" i="58"/>
  <c r="J44" i="58"/>
  <c r="J63" i="58"/>
  <c r="J81" i="58"/>
  <c r="J99" i="58"/>
  <c r="J19" i="58"/>
  <c r="J28" i="58"/>
  <c r="J47" i="58"/>
  <c r="J65" i="58"/>
  <c r="J83" i="58"/>
  <c r="J92" i="58"/>
  <c r="J94" i="58"/>
  <c r="J86" i="58"/>
  <c r="J78" i="58"/>
  <c r="J70" i="58"/>
  <c r="J62" i="58"/>
  <c r="J54" i="58"/>
  <c r="J46" i="58"/>
  <c r="J38" i="58"/>
  <c r="J30" i="58"/>
  <c r="J22" i="58"/>
  <c r="J14" i="58"/>
  <c r="J6" i="58"/>
  <c r="J98" i="60"/>
  <c r="J90" i="60"/>
  <c r="J82" i="60"/>
  <c r="J74" i="60"/>
  <c r="J66" i="60"/>
  <c r="J58" i="60"/>
  <c r="J50" i="60"/>
  <c r="J42" i="60"/>
  <c r="J34" i="60"/>
  <c r="J26" i="60"/>
  <c r="J18" i="60"/>
  <c r="J10" i="60"/>
  <c r="J91" i="15"/>
  <c r="J43" i="15"/>
  <c r="J27" i="15"/>
  <c r="J6" i="15"/>
  <c r="J14" i="15"/>
  <c r="J22" i="15"/>
  <c r="J30" i="15"/>
  <c r="J38" i="15"/>
  <c r="J46" i="15"/>
  <c r="J54" i="15"/>
  <c r="J62" i="15"/>
  <c r="J70" i="15"/>
  <c r="J78" i="15"/>
  <c r="J86" i="15"/>
  <c r="J94" i="15"/>
  <c r="J2" i="15"/>
  <c r="J16" i="15"/>
  <c r="J25" i="15"/>
  <c r="J52" i="15"/>
  <c r="J80" i="15"/>
  <c r="J89" i="15"/>
  <c r="J9" i="15"/>
  <c r="J36" i="15"/>
  <c r="J64" i="15"/>
  <c r="J73" i="15"/>
  <c r="J100" i="15"/>
  <c r="J79" i="16"/>
  <c r="J63" i="16"/>
  <c r="J15" i="16"/>
  <c r="J91" i="64"/>
  <c r="J83" i="64"/>
  <c r="J75" i="64"/>
  <c r="J67" i="64"/>
  <c r="J59" i="64"/>
  <c r="J51" i="64"/>
  <c r="J43" i="64"/>
  <c r="J35" i="64"/>
  <c r="J27" i="64"/>
  <c r="J19" i="64"/>
  <c r="J11" i="64"/>
  <c r="J9" i="64"/>
  <c r="J3" i="64"/>
  <c r="J2" i="64"/>
  <c r="J12" i="64"/>
  <c r="J30" i="64"/>
  <c r="J48" i="64"/>
  <c r="J57" i="64"/>
  <c r="J76" i="64"/>
  <c r="J94" i="64"/>
  <c r="J4" i="64"/>
  <c r="J14" i="64"/>
  <c r="J32" i="64"/>
  <c r="J41" i="64"/>
  <c r="J60" i="64"/>
  <c r="J78" i="64"/>
  <c r="J96" i="64"/>
  <c r="J63" i="59"/>
  <c r="J47" i="59"/>
  <c r="J73" i="14"/>
  <c r="J57" i="14"/>
  <c r="J9" i="14"/>
  <c r="J64" i="14"/>
  <c r="J48" i="14"/>
  <c r="J2" i="14"/>
  <c r="J91" i="14"/>
  <c r="J68" i="14"/>
  <c r="J56" i="14"/>
  <c r="J43" i="14"/>
  <c r="J32" i="14"/>
  <c r="J19" i="14"/>
  <c r="J7" i="14"/>
  <c r="J97" i="58"/>
  <c r="J73" i="58"/>
  <c r="J60" i="58"/>
  <c r="J49" i="58"/>
  <c r="J36" i="58"/>
  <c r="J12" i="58"/>
  <c r="J64" i="53"/>
  <c r="J53" i="53"/>
  <c r="J43" i="53"/>
  <c r="J21" i="53"/>
  <c r="J11" i="53"/>
  <c r="J89" i="14"/>
  <c r="J79" i="14"/>
  <c r="J67" i="14"/>
  <c r="J42" i="14"/>
  <c r="J31" i="14"/>
  <c r="J17" i="14"/>
  <c r="J5" i="14"/>
  <c r="J84" i="58"/>
  <c r="J71" i="58"/>
  <c r="J59" i="58"/>
  <c r="J23" i="58"/>
  <c r="J11" i="58"/>
  <c r="J88" i="15"/>
  <c r="J76" i="15"/>
  <c r="J65" i="15"/>
  <c r="J40" i="15"/>
  <c r="J28" i="15"/>
  <c r="J3" i="15"/>
  <c r="J65" i="64"/>
  <c r="J54" i="64"/>
  <c r="J17" i="64"/>
  <c r="J95" i="53"/>
  <c r="J87" i="53"/>
  <c r="J79" i="53"/>
  <c r="J71" i="53"/>
  <c r="J61" i="53"/>
  <c r="J51" i="53"/>
  <c r="J29" i="53"/>
  <c r="J97" i="14"/>
  <c r="J87" i="14"/>
  <c r="J76" i="14"/>
  <c r="J63" i="14"/>
  <c r="J51" i="14"/>
  <c r="J26" i="14"/>
  <c r="J15" i="14"/>
  <c r="J68" i="58"/>
  <c r="J57" i="58"/>
  <c r="J43" i="58"/>
  <c r="J20" i="58"/>
  <c r="J7" i="58"/>
  <c r="J97" i="15"/>
  <c r="J60" i="15"/>
  <c r="J49" i="15"/>
  <c r="J24" i="15"/>
  <c r="J12" i="15"/>
  <c r="J52" i="64"/>
  <c r="J38" i="64"/>
  <c r="J8" i="53"/>
  <c r="J16" i="53"/>
  <c r="J24" i="53"/>
  <c r="J32" i="53"/>
  <c r="J40" i="53"/>
  <c r="J48" i="53"/>
  <c r="J56" i="53"/>
  <c r="J72" i="58"/>
  <c r="J56" i="58"/>
  <c r="J8" i="58"/>
  <c r="J92" i="60"/>
  <c r="J44" i="60"/>
  <c r="J28" i="60"/>
  <c r="J61" i="15"/>
  <c r="J45" i="15"/>
  <c r="J97" i="16"/>
  <c r="J81" i="16"/>
  <c r="J33" i="16"/>
  <c r="J17" i="16"/>
  <c r="J85" i="64"/>
  <c r="J69" i="64"/>
  <c r="J21" i="64"/>
  <c r="J81" i="59"/>
  <c r="J65" i="59"/>
  <c r="J17" i="59"/>
  <c r="J75" i="14"/>
  <c r="J27" i="14"/>
  <c r="J11" i="14"/>
  <c r="J6" i="14"/>
  <c r="J14" i="14"/>
  <c r="J22" i="14"/>
  <c r="J30" i="14"/>
  <c r="J38" i="14"/>
  <c r="J46" i="14"/>
  <c r="J54" i="14"/>
  <c r="J62" i="14"/>
  <c r="J70" i="14"/>
  <c r="J78" i="14"/>
  <c r="J18" i="14"/>
  <c r="J36" i="14"/>
  <c r="J55" i="14"/>
  <c r="J82" i="14"/>
  <c r="J90" i="14"/>
  <c r="J98" i="14"/>
  <c r="J20" i="14"/>
  <c r="J39" i="14"/>
  <c r="J66" i="14"/>
  <c r="J84" i="14"/>
  <c r="J92" i="14"/>
  <c r="J100" i="14"/>
  <c r="N2" i="34"/>
</calcChain>
</file>

<file path=xl/sharedStrings.xml><?xml version="1.0" encoding="utf-8"?>
<sst xmlns="http://schemas.openxmlformats.org/spreadsheetml/2006/main" count="4036" uniqueCount="726">
  <si>
    <t>Time</t>
  </si>
  <si>
    <t>Heat</t>
  </si>
  <si>
    <t>Points</t>
  </si>
  <si>
    <t>Grade</t>
  </si>
  <si>
    <t>School</t>
  </si>
  <si>
    <t>Overall Place</t>
  </si>
  <si>
    <t>Heat Place</t>
  </si>
  <si>
    <t>St Jude</t>
  </si>
  <si>
    <t>St Barnabas</t>
  </si>
  <si>
    <t>CYO Track Meet at Roncalli High School</t>
  </si>
  <si>
    <t>12:00 Gates Open</t>
  </si>
  <si>
    <t>12:30 Coaches meeting at starting line</t>
  </si>
  <si>
    <t>1:00 Meet Start time</t>
  </si>
  <si>
    <t>Schedule of Events</t>
  </si>
  <si>
    <t>Hurdles Girls then Boys</t>
  </si>
  <si>
    <t>1600 Girls then Boys</t>
  </si>
  <si>
    <t>Relay Events Girls 400, Boys 400, Girls 800 Medley, Boys 800 Medley</t>
  </si>
  <si>
    <t>Girls Field events and Boys Running events</t>
  </si>
  <si>
    <t>Boys Field events and Girls Running events</t>
  </si>
  <si>
    <t>Girls 1600m run (56, 78) (one race may run w/boys)</t>
  </si>
  <si>
    <t>Boys 1600m run (56, 78) (one race may run w/girls)</t>
  </si>
  <si>
    <t>Girls Field Events</t>
  </si>
  <si>
    <t>Long Jump (56, 78, 4)</t>
  </si>
  <si>
    <t>High Jump (78, 4, 56)</t>
  </si>
  <si>
    <t>Shot Put (78)</t>
  </si>
  <si>
    <t>Softball Throw (56, 4)</t>
  </si>
  <si>
    <t>Boys 400m run (4, 56, 78)</t>
  </si>
  <si>
    <t>Boys 50m dash (4, 56)</t>
  </si>
  <si>
    <t>Boys 200m dash (4, 56, 78)</t>
  </si>
  <si>
    <t>Boys 800m run (4, 56, 78)</t>
  </si>
  <si>
    <t>Girls 100m hurdles (78)</t>
  </si>
  <si>
    <t>Boys 100m hurdles (78)</t>
  </si>
  <si>
    <t>Boys 100m dash (4, 56, 78)</t>
  </si>
  <si>
    <t>Break for Timers</t>
  </si>
  <si>
    <t>Boys Field Events</t>
  </si>
  <si>
    <t>Girls 400m run (4, 56, 78)</t>
  </si>
  <si>
    <t>Girls 50m dash (4, 56)</t>
  </si>
  <si>
    <t>Girls 200m dash (4, 56, 78)</t>
  </si>
  <si>
    <t>Girls 800m run (4, 56, 78)</t>
  </si>
  <si>
    <t>Girls 100m dash (4, 56, 78)</t>
  </si>
  <si>
    <t>Break for Timers/Organize Relays</t>
  </si>
  <si>
    <t>Girls 400m relay (4, 56,78)</t>
  </si>
  <si>
    <t>Girls 800m medley relay (4, 56,78)</t>
  </si>
  <si>
    <t>Boys 400m relay (4, 56,78)</t>
  </si>
  <si>
    <t>Boys 800m medley relay (4, 56,78)</t>
  </si>
  <si>
    <t>Bib #</t>
  </si>
  <si>
    <t>First Name</t>
  </si>
  <si>
    <t>Last Name</t>
  </si>
  <si>
    <t>Little Flower</t>
  </si>
  <si>
    <t>Christ the King</t>
  </si>
  <si>
    <t>OL Lourdes</t>
  </si>
  <si>
    <t>OL Greenwood</t>
  </si>
  <si>
    <t>Bib</t>
  </si>
  <si>
    <t>FName</t>
  </si>
  <si>
    <t>Lname</t>
  </si>
  <si>
    <t>Enter Best Only
Enter 10 ft 3 3/4 in as 1003.75</t>
  </si>
  <si>
    <t>Baseball Throw (4)</t>
  </si>
  <si>
    <t>Shot Put (56, 78)</t>
  </si>
  <si>
    <t>Gender</t>
  </si>
  <si>
    <t>Hurdles Cadet Girls</t>
  </si>
  <si>
    <t>Hurdles Cadet Boys</t>
  </si>
  <si>
    <t>400 4th Boys</t>
  </si>
  <si>
    <t>400 56 Boys</t>
  </si>
  <si>
    <t>400 Cadet Boys</t>
  </si>
  <si>
    <t>50 4th Boys</t>
  </si>
  <si>
    <t>50 56 Boys</t>
  </si>
  <si>
    <t>200 4th Boys</t>
  </si>
  <si>
    <t>200 56 Boys</t>
  </si>
  <si>
    <t>200 Cadet Boys</t>
  </si>
  <si>
    <t>800 4th Boys</t>
  </si>
  <si>
    <t>800 56 Boys</t>
  </si>
  <si>
    <t>800 Cadet Boys</t>
  </si>
  <si>
    <t>100 4th Boys</t>
  </si>
  <si>
    <t>100 56 Boys</t>
  </si>
  <si>
    <t>100 Cadet Boys</t>
  </si>
  <si>
    <t>Shotput 56 Boys</t>
  </si>
  <si>
    <t>Shotput Cadet Boys</t>
  </si>
  <si>
    <t>HighJump 4th Boys</t>
  </si>
  <si>
    <t>HighJump 56 Boys</t>
  </si>
  <si>
    <t>HighJump Cadet Boys</t>
  </si>
  <si>
    <t>LongJump 4th Boys</t>
  </si>
  <si>
    <t>LongJump 56 Boys</t>
  </si>
  <si>
    <t>LongJump Cadet Boys</t>
  </si>
  <si>
    <t>Baseball 4th Boys</t>
  </si>
  <si>
    <t>Return to Schedule of Events</t>
  </si>
  <si>
    <t>Choose Girls Event</t>
  </si>
  <si>
    <t>Choose Boys Event</t>
  </si>
  <si>
    <t>400 4th Girls</t>
  </si>
  <si>
    <t>400 56 Girls</t>
  </si>
  <si>
    <t>400 Cadet Girls</t>
  </si>
  <si>
    <t>50 4th Girls</t>
  </si>
  <si>
    <t>50 56 Girls</t>
  </si>
  <si>
    <t>200 4th Girls</t>
  </si>
  <si>
    <t>200 56 Girls</t>
  </si>
  <si>
    <t>200 Cadet Girls</t>
  </si>
  <si>
    <t>800 4th Girls</t>
  </si>
  <si>
    <t>800 56 Girls</t>
  </si>
  <si>
    <t>800 Cadet Girls</t>
  </si>
  <si>
    <t>100 4th Girls</t>
  </si>
  <si>
    <t>100 56 Girls</t>
  </si>
  <si>
    <t>100 Cadet Girls</t>
  </si>
  <si>
    <t>4X100 Boys</t>
  </si>
  <si>
    <t>800XMedley Boys</t>
  </si>
  <si>
    <t>4X100 Girls</t>
  </si>
  <si>
    <t>800XMedley Girls</t>
  </si>
  <si>
    <t>Shotput Cadet Girls</t>
  </si>
  <si>
    <t>HighJump 4th Girls</t>
  </si>
  <si>
    <t>HighJump 56 Girls</t>
  </si>
  <si>
    <t>HighJump Cadet Girls</t>
  </si>
  <si>
    <t>LongJump 4th Girls</t>
  </si>
  <si>
    <t>LongJump 56 Girls</t>
  </si>
  <si>
    <t>LongJump Cadet Girls</t>
  </si>
  <si>
    <t>Softball 4th Girls</t>
  </si>
  <si>
    <t>Softball 56 Girls</t>
  </si>
  <si>
    <t>Kickball 4th Girls</t>
  </si>
  <si>
    <t>Kickball 56 Girls</t>
  </si>
  <si>
    <t>Add or Update Participants</t>
  </si>
  <si>
    <t>Overall Place and Points</t>
  </si>
  <si>
    <t>Bib of Anchor</t>
  </si>
  <si>
    <t>Only capture Anchor (last) runner</t>
  </si>
  <si>
    <t>1600 Girls</t>
  </si>
  <si>
    <t>1600 Boys</t>
  </si>
  <si>
    <t>St. Matthew</t>
  </si>
  <si>
    <t>Date</t>
  </si>
  <si>
    <t>kmartin@blackburnarchitects.com</t>
  </si>
  <si>
    <t>kkinghorn@muesingmgmt.com</t>
  </si>
  <si>
    <t>coralrockandy@yahoo.com</t>
  </si>
  <si>
    <t>gabowers@hotmail.com</t>
  </si>
  <si>
    <t>Michael</t>
  </si>
  <si>
    <t>Kickball Throw (4, 56, 78)</t>
  </si>
  <si>
    <t>Kickball Cadet Girls</t>
  </si>
  <si>
    <t>Group</t>
  </si>
  <si>
    <t>Cadet</t>
  </si>
  <si>
    <t>4th</t>
  </si>
  <si>
    <t>Girls</t>
  </si>
  <si>
    <t>Boys</t>
  </si>
  <si>
    <t>4Boys</t>
  </si>
  <si>
    <t>56Boys</t>
  </si>
  <si>
    <t>CadetBoys</t>
  </si>
  <si>
    <t>4Girls</t>
  </si>
  <si>
    <t>56Girls</t>
  </si>
  <si>
    <t>CadetGirls</t>
  </si>
  <si>
    <t>All Tabs</t>
  </si>
  <si>
    <t>x</t>
  </si>
  <si>
    <t>p</t>
  </si>
  <si>
    <t>1 team only</t>
  </si>
  <si>
    <t>tiro5@juno.com</t>
  </si>
  <si>
    <t>khsmommy2@yahoo.com</t>
  </si>
  <si>
    <t>Jeff</t>
  </si>
  <si>
    <t>St. Susanna</t>
  </si>
  <si>
    <t>Andrea</t>
  </si>
  <si>
    <t>team score for seventh place</t>
  </si>
  <si>
    <t>Nativity</t>
  </si>
  <si>
    <t>O'Maley</t>
  </si>
  <si>
    <t>mike.omaley@yahoo.com</t>
  </si>
  <si>
    <t>Hume</t>
  </si>
  <si>
    <t>driverisme@att.net</t>
  </si>
  <si>
    <t>Pawlik</t>
  </si>
  <si>
    <t>mapawlik@comcast.net</t>
  </si>
  <si>
    <t>Rick</t>
  </si>
  <si>
    <t>Dias</t>
  </si>
  <si>
    <t>rdias@acorndistributors.com</t>
  </si>
  <si>
    <t>Carol</t>
  </si>
  <si>
    <t>Pitzer</t>
  </si>
  <si>
    <t>cpitzer@lilly.com</t>
  </si>
  <si>
    <t>Tony</t>
  </si>
  <si>
    <t>tegan@maglog.com</t>
  </si>
  <si>
    <t>Dup check</t>
  </si>
  <si>
    <t>Holy Spirit, Indy</t>
  </si>
  <si>
    <t>OL Mount Carmel</t>
  </si>
  <si>
    <t>St. Joan of Arc</t>
  </si>
  <si>
    <t>St. Mark</t>
  </si>
  <si>
    <t>St. Pius X</t>
  </si>
  <si>
    <t>St. Charles</t>
  </si>
  <si>
    <t>St. Barnabas</t>
  </si>
  <si>
    <t>St. Michael, Indy</t>
  </si>
  <si>
    <t>Catholic Academies</t>
  </si>
  <si>
    <t>St. Monica</t>
  </si>
  <si>
    <t xml:space="preserve">St. Roch </t>
  </si>
  <si>
    <t>St. Roch</t>
  </si>
  <si>
    <t xml:space="preserve">Catholic Academies   </t>
  </si>
  <si>
    <t>First</t>
  </si>
  <si>
    <t>Last</t>
  </si>
  <si>
    <t>email</t>
  </si>
  <si>
    <t>OL of the Greenwood</t>
  </si>
  <si>
    <t xml:space="preserve">Saints Francis and Clare </t>
  </si>
  <si>
    <t>St. Michael, Grnfld.</t>
  </si>
  <si>
    <t>lsquared86@hotmail.com</t>
  </si>
  <si>
    <t>tanford@indiana.edu</t>
  </si>
  <si>
    <t>michael.quigley@us.ing.com</t>
  </si>
  <si>
    <t>kpegan1@gmail.com</t>
  </si>
  <si>
    <t>b.origer@comcast.net</t>
  </si>
  <si>
    <t>vaughn.keith@gmail.com</t>
  </si>
  <si>
    <t>tafinnell1@gmail.com</t>
  </si>
  <si>
    <t>dflora2003@yahoo.com</t>
  </si>
  <si>
    <t>Schedule</t>
  </si>
  <si>
    <t>Roster Status</t>
  </si>
  <si>
    <t>Heat Order</t>
  </si>
  <si>
    <t>Dif</t>
  </si>
  <si>
    <t>HeatOrder</t>
  </si>
  <si>
    <t>Do not use</t>
  </si>
  <si>
    <t>CTRL-SHIFT-T to sort times</t>
  </si>
  <si>
    <t>enter #s</t>
  </si>
  <si>
    <t>Bib # field must be empty</t>
  </si>
  <si>
    <t>Paste times into B3</t>
  </si>
  <si>
    <t>lower section should be cadet times</t>
  </si>
  <si>
    <t>First Jump
Enter 10 ft 3 3/4 in as 1003.75</t>
  </si>
  <si>
    <t>Second Jump
Enter 10 ft 3 3/4 in as 1003.75</t>
  </si>
  <si>
    <t>Third Jump
Enter 10 ft 3 3/4 in as 1003.75</t>
  </si>
  <si>
    <t>Best Jump
will calculate
automatically</t>
  </si>
  <si>
    <t>*</t>
  </si>
  <si>
    <t>Barcode</t>
  </si>
  <si>
    <t>SSFC</t>
  </si>
  <si>
    <t>Maria</t>
  </si>
  <si>
    <t>Hamilton</t>
  </si>
  <si>
    <t>OLG</t>
  </si>
  <si>
    <t>Origer</t>
  </si>
  <si>
    <t>Silcox</t>
  </si>
  <si>
    <t>St Charles</t>
  </si>
  <si>
    <t>St Roch and St Mark</t>
  </si>
  <si>
    <t>Brenda</t>
  </si>
  <si>
    <t>sammyalice3535@gmail.com</t>
  </si>
  <si>
    <t>jeffsilcox@gmail.com</t>
  </si>
  <si>
    <t>baoriger@gmail.com</t>
  </si>
  <si>
    <t>rdias@ronnoco.com</t>
  </si>
  <si>
    <t>upper section should be 34 times</t>
  </si>
  <si>
    <t>middle section should be 56 times</t>
  </si>
  <si>
    <t>If multiple groups sort by group then time</t>
  </si>
  <si>
    <t xml:space="preserve"> </t>
  </si>
  <si>
    <t>Colin</t>
  </si>
  <si>
    <t>Alex</t>
  </si>
  <si>
    <t>Larry</t>
  </si>
  <si>
    <t>Lenne</t>
  </si>
  <si>
    <t>Tanford</t>
  </si>
  <si>
    <t>Tim</t>
  </si>
  <si>
    <t>Shilson</t>
  </si>
  <si>
    <t>Quigley</t>
  </si>
  <si>
    <t>Kevin</t>
  </si>
  <si>
    <t>Egan</t>
  </si>
  <si>
    <t>Annette</t>
  </si>
  <si>
    <t>Harden</t>
  </si>
  <si>
    <t>Lucian</t>
  </si>
  <si>
    <t>Anderson</t>
  </si>
  <si>
    <t>Martin</t>
  </si>
  <si>
    <t>Greg</t>
  </si>
  <si>
    <t>Bowers</t>
  </si>
  <si>
    <t>Vaughn</t>
  </si>
  <si>
    <t>Taylor</t>
  </si>
  <si>
    <t>Todd</t>
  </si>
  <si>
    <t>Finnell</t>
  </si>
  <si>
    <t>Kirby</t>
  </si>
  <si>
    <t>Kinghorn</t>
  </si>
  <si>
    <t>David</t>
  </si>
  <si>
    <t>Flora</t>
  </si>
  <si>
    <t>Chapin</t>
  </si>
  <si>
    <t>cchapin@saintsusanna.com</t>
  </si>
  <si>
    <t>Mauricio</t>
  </si>
  <si>
    <t>Aguilar</t>
  </si>
  <si>
    <t>M</t>
  </si>
  <si>
    <t xml:space="preserve">Brooklyn </t>
  </si>
  <si>
    <t>Ahaus</t>
  </si>
  <si>
    <t>F</t>
  </si>
  <si>
    <t>Charlie</t>
  </si>
  <si>
    <t>Allen</t>
  </si>
  <si>
    <t>Lucia</t>
  </si>
  <si>
    <t>Maddox</t>
  </si>
  <si>
    <t>Amador</t>
  </si>
  <si>
    <t>Olivia</t>
  </si>
  <si>
    <t>Antolin</t>
  </si>
  <si>
    <t>Elise</t>
  </si>
  <si>
    <t>Baker</t>
  </si>
  <si>
    <t>Isabella</t>
  </si>
  <si>
    <t>Ball</t>
  </si>
  <si>
    <t>Landon</t>
  </si>
  <si>
    <t>Luci</t>
  </si>
  <si>
    <t>Drew</t>
  </si>
  <si>
    <t>Beckwith</t>
  </si>
  <si>
    <t>Carter</t>
  </si>
  <si>
    <t>Bohn</t>
  </si>
  <si>
    <t>Lauren</t>
  </si>
  <si>
    <t>Brown</t>
  </si>
  <si>
    <t>Jim</t>
  </si>
  <si>
    <t>Buchmeier</t>
  </si>
  <si>
    <t>Joe</t>
  </si>
  <si>
    <t>Buckel</t>
  </si>
  <si>
    <t>Delanie</t>
  </si>
  <si>
    <t>Bullock</t>
  </si>
  <si>
    <t>Emmett</t>
  </si>
  <si>
    <t>Burkhardt</t>
  </si>
  <si>
    <t xml:space="preserve">Ella </t>
  </si>
  <si>
    <t>Cadwallader</t>
  </si>
  <si>
    <t xml:space="preserve">Jason </t>
  </si>
  <si>
    <t>Cardenas</t>
  </si>
  <si>
    <t xml:space="preserve">Myles </t>
  </si>
  <si>
    <t>Caudill</t>
  </si>
  <si>
    <t>Jesus</t>
  </si>
  <si>
    <t>Cervantes</t>
  </si>
  <si>
    <t xml:space="preserve">Joseph </t>
  </si>
  <si>
    <t>Chamblee</t>
  </si>
  <si>
    <t>Josephine</t>
  </si>
  <si>
    <t>Clark</t>
  </si>
  <si>
    <t xml:space="preserve">Anthony </t>
  </si>
  <si>
    <t>Cobb</t>
  </si>
  <si>
    <t>Jaime</t>
  </si>
  <si>
    <t>Contreras</t>
  </si>
  <si>
    <t>Ariana</t>
  </si>
  <si>
    <t>Corona</t>
  </si>
  <si>
    <t>Cruz-Flores</t>
  </si>
  <si>
    <t>Miguel</t>
  </si>
  <si>
    <t>Lydia</t>
  </si>
  <si>
    <t>Dant</t>
  </si>
  <si>
    <t xml:space="preserve">Owen </t>
  </si>
  <si>
    <t>Denzer</t>
  </si>
  <si>
    <t>Ava</t>
  </si>
  <si>
    <t>Eckhart</t>
  </si>
  <si>
    <t>Elpers</t>
  </si>
  <si>
    <t>Jaun</t>
  </si>
  <si>
    <t>Escibedo</t>
  </si>
  <si>
    <t xml:space="preserve">Jose </t>
  </si>
  <si>
    <t>Escobedo</t>
  </si>
  <si>
    <t>Rachel</t>
  </si>
  <si>
    <t>Flick</t>
  </si>
  <si>
    <t>Mickey</t>
  </si>
  <si>
    <t>Flynn</t>
  </si>
  <si>
    <t>Claire</t>
  </si>
  <si>
    <t>Gallagher</t>
  </si>
  <si>
    <t>Jairo</t>
  </si>
  <si>
    <t>Garcia</t>
  </si>
  <si>
    <t xml:space="preserve">Addie </t>
  </si>
  <si>
    <t>Gates</t>
  </si>
  <si>
    <t>Gazpar</t>
  </si>
  <si>
    <t>Moises</t>
  </si>
  <si>
    <t>Owen</t>
  </si>
  <si>
    <t>Geiger</t>
  </si>
  <si>
    <t>Eli</t>
  </si>
  <si>
    <t>Goers</t>
  </si>
  <si>
    <t>Fabrizio</t>
  </si>
  <si>
    <t>Gomez</t>
  </si>
  <si>
    <t xml:space="preserve">Sophia </t>
  </si>
  <si>
    <t>Grabczak</t>
  </si>
  <si>
    <t>Cesar</t>
  </si>
  <si>
    <t>Green</t>
  </si>
  <si>
    <t>Kindley</t>
  </si>
  <si>
    <t>Gridley</t>
  </si>
  <si>
    <t>Guerrero</t>
  </si>
  <si>
    <t>Evan</t>
  </si>
  <si>
    <t>Hahn</t>
  </si>
  <si>
    <t xml:space="preserve">Shelby </t>
  </si>
  <si>
    <t>Hale</t>
  </si>
  <si>
    <t>Annabelle</t>
  </si>
  <si>
    <t>Hawk</t>
  </si>
  <si>
    <t>Maryanna</t>
  </si>
  <si>
    <t>Houser</t>
  </si>
  <si>
    <t>Robert</t>
  </si>
  <si>
    <t>Wilson</t>
  </si>
  <si>
    <t>Hoyer</t>
  </si>
  <si>
    <t>Nathan</t>
  </si>
  <si>
    <t>Huber</t>
  </si>
  <si>
    <t>Isaac</t>
  </si>
  <si>
    <t>Hurrle</t>
  </si>
  <si>
    <t xml:space="preserve">Lucy </t>
  </si>
  <si>
    <t>Jackson</t>
  </si>
  <si>
    <t>Jacob</t>
  </si>
  <si>
    <t>Johnson</t>
  </si>
  <si>
    <t xml:space="preserve">Ben </t>
  </si>
  <si>
    <t>Kauffman</t>
  </si>
  <si>
    <t>Tyler</t>
  </si>
  <si>
    <t>Kedra</t>
  </si>
  <si>
    <t>Aedyn</t>
  </si>
  <si>
    <t>Kingston</t>
  </si>
  <si>
    <t>Kyra</t>
  </si>
  <si>
    <t>Caleb</t>
  </si>
  <si>
    <t>Kitchens</t>
  </si>
  <si>
    <t>Katelyn</t>
  </si>
  <si>
    <t>Madelyn</t>
  </si>
  <si>
    <t>Kocher</t>
  </si>
  <si>
    <t>Mac</t>
  </si>
  <si>
    <t>Kramer</t>
  </si>
  <si>
    <t>Maric</t>
  </si>
  <si>
    <t>Lara</t>
  </si>
  <si>
    <t xml:space="preserve">Baylie </t>
  </si>
  <si>
    <t>Lauck</t>
  </si>
  <si>
    <t xml:space="preserve">Maddie </t>
  </si>
  <si>
    <t>Xavier</t>
  </si>
  <si>
    <t>Lawrie</t>
  </si>
  <si>
    <t>Bridget</t>
  </si>
  <si>
    <t>Lehner</t>
  </si>
  <si>
    <t>Megan</t>
  </si>
  <si>
    <t>J R</t>
  </si>
  <si>
    <t>Link</t>
  </si>
  <si>
    <t>Brayan</t>
  </si>
  <si>
    <t>Lopez</t>
  </si>
  <si>
    <t>Adrian</t>
  </si>
  <si>
    <t>Maldonado</t>
  </si>
  <si>
    <t>Maled</t>
  </si>
  <si>
    <t>Mappes</t>
  </si>
  <si>
    <t>Miriam</t>
  </si>
  <si>
    <t>Marino</t>
  </si>
  <si>
    <t>May</t>
  </si>
  <si>
    <t xml:space="preserve">Jack </t>
  </si>
  <si>
    <t>Will</t>
  </si>
  <si>
    <t xml:space="preserve">Julia </t>
  </si>
  <si>
    <t>Mayer</t>
  </si>
  <si>
    <t>Oliver</t>
  </si>
  <si>
    <t>Haley</t>
  </si>
  <si>
    <t>McConnell</t>
  </si>
  <si>
    <t>Andrew</t>
  </si>
  <si>
    <t>McMichael</t>
  </si>
  <si>
    <t>Brandon</t>
  </si>
  <si>
    <t>Mejia-Herrera</t>
  </si>
  <si>
    <t xml:space="preserve">Suri </t>
  </si>
  <si>
    <t>T J</t>
  </si>
  <si>
    <t>Michalak</t>
  </si>
  <si>
    <t>Daniel</t>
  </si>
  <si>
    <t>Monroy</t>
  </si>
  <si>
    <t>Colleen</t>
  </si>
  <si>
    <t>Moore</t>
  </si>
  <si>
    <t>Lola</t>
  </si>
  <si>
    <t>Morelli</t>
  </si>
  <si>
    <t>Perpetua</t>
  </si>
  <si>
    <t>Morey</t>
  </si>
  <si>
    <t>Elizabeth</t>
  </si>
  <si>
    <t>Nelson</t>
  </si>
  <si>
    <t>Nielsen</t>
  </si>
  <si>
    <t>Kayden</t>
  </si>
  <si>
    <t>Nordholt</t>
  </si>
  <si>
    <t>Lucas</t>
  </si>
  <si>
    <t>Orrick</t>
  </si>
  <si>
    <t xml:space="preserve">Penny </t>
  </si>
  <si>
    <t>Perkins</t>
  </si>
  <si>
    <t>Sammy</t>
  </si>
  <si>
    <t>Phillips</t>
  </si>
  <si>
    <t>Nora</t>
  </si>
  <si>
    <t>Plahitko</t>
  </si>
  <si>
    <t>Rocio</t>
  </si>
  <si>
    <t>Ramirez-Vera</t>
  </si>
  <si>
    <t>Emilia</t>
  </si>
  <si>
    <t>Reutebuch</t>
  </si>
  <si>
    <t>Jessy</t>
  </si>
  <si>
    <t>Rico</t>
  </si>
  <si>
    <t xml:space="preserve">Nate </t>
  </si>
  <si>
    <t>Russell</t>
  </si>
  <si>
    <t>Carrianne</t>
  </si>
  <si>
    <t>Sabina</t>
  </si>
  <si>
    <t>Emily</t>
  </si>
  <si>
    <t>Salazar</t>
  </si>
  <si>
    <t>Jose</t>
  </si>
  <si>
    <t>Nathalia</t>
  </si>
  <si>
    <t>Sanchez</t>
  </si>
  <si>
    <t>Marcus</t>
  </si>
  <si>
    <t>Schneider</t>
  </si>
  <si>
    <t>Sophie</t>
  </si>
  <si>
    <t>Peyton</t>
  </si>
  <si>
    <t>Schnitzmeyer</t>
  </si>
  <si>
    <t>Aleigha</t>
  </si>
  <si>
    <t>Schoettle</t>
  </si>
  <si>
    <t>Darrian</t>
  </si>
  <si>
    <t>Schweers</t>
  </si>
  <si>
    <t>Seibert</t>
  </si>
  <si>
    <t xml:space="preserve">Taylor </t>
  </si>
  <si>
    <t>Judd</t>
  </si>
  <si>
    <t>Selke</t>
  </si>
  <si>
    <t>Dominic</t>
  </si>
  <si>
    <t>Smith</t>
  </si>
  <si>
    <t>Guadalupe</t>
  </si>
  <si>
    <t>Soberanes</t>
  </si>
  <si>
    <t>Spearing</t>
  </si>
  <si>
    <t>Rosanna</t>
  </si>
  <si>
    <t>Thomas</t>
  </si>
  <si>
    <t>Fiersen</t>
  </si>
  <si>
    <t>Steele</t>
  </si>
  <si>
    <t>Gabriel</t>
  </si>
  <si>
    <t>Sulit</t>
  </si>
  <si>
    <t>Patrick</t>
  </si>
  <si>
    <t>Tiernan</t>
  </si>
  <si>
    <t>Brady</t>
  </si>
  <si>
    <t>Tillar</t>
  </si>
  <si>
    <t xml:space="preserve">Wren </t>
  </si>
  <si>
    <t>Tilson</t>
  </si>
  <si>
    <t>Reagan</t>
  </si>
  <si>
    <t>Turk</t>
  </si>
  <si>
    <t>Valerie</t>
  </si>
  <si>
    <t>Turner</t>
  </si>
  <si>
    <t>Max</t>
  </si>
  <si>
    <t>Weliever</t>
  </si>
  <si>
    <t>Alaina</t>
  </si>
  <si>
    <t>Whiteley</t>
  </si>
  <si>
    <t xml:space="preserve">Josie </t>
  </si>
  <si>
    <t xml:space="preserve">Evan </t>
  </si>
  <si>
    <t>Wright</t>
  </si>
  <si>
    <t>Carmen</t>
  </si>
  <si>
    <t>Yentura</t>
  </si>
  <si>
    <t>Vaylen</t>
  </si>
  <si>
    <t>Arnold</t>
  </si>
  <si>
    <t>Luis-Enrique</t>
  </si>
  <si>
    <t>Nick</t>
  </si>
  <si>
    <t>Corryn</t>
  </si>
  <si>
    <t>Moster</t>
  </si>
  <si>
    <t>John</t>
  </si>
  <si>
    <t>Seguin</t>
  </si>
  <si>
    <t>Shank</t>
  </si>
  <si>
    <t>Stark</t>
  </si>
  <si>
    <t>Evelynn</t>
  </si>
  <si>
    <t>Vermillion</t>
  </si>
  <si>
    <t>Isabelle</t>
  </si>
  <si>
    <t>Audie</t>
  </si>
  <si>
    <t>Altherr</t>
  </si>
  <si>
    <t>Gabe</t>
  </si>
  <si>
    <t>Argiris</t>
  </si>
  <si>
    <t>Lilah</t>
  </si>
  <si>
    <t>Back</t>
  </si>
  <si>
    <t>Madalyn</t>
  </si>
  <si>
    <t>Savannah</t>
  </si>
  <si>
    <t>Beck</t>
  </si>
  <si>
    <t>Parker</t>
  </si>
  <si>
    <t>Cipich</t>
  </si>
  <si>
    <t>William</t>
  </si>
  <si>
    <t>Coppinger</t>
  </si>
  <si>
    <t>Cox</t>
  </si>
  <si>
    <t>Cameron</t>
  </si>
  <si>
    <t>Tanner</t>
  </si>
  <si>
    <t>Cuadros</t>
  </si>
  <si>
    <t xml:space="preserve">Matthew </t>
  </si>
  <si>
    <t>Evie</t>
  </si>
  <si>
    <t>Eble</t>
  </si>
  <si>
    <t>Noel</t>
  </si>
  <si>
    <t>Kalie</t>
  </si>
  <si>
    <t>Garnel</t>
  </si>
  <si>
    <t>Giacobbe</t>
  </si>
  <si>
    <t>Alexa</t>
  </si>
  <si>
    <t>Griffin</t>
  </si>
  <si>
    <t>Alana</t>
  </si>
  <si>
    <t>Hawkins</t>
  </si>
  <si>
    <t>Isais</t>
  </si>
  <si>
    <t>Hazard</t>
  </si>
  <si>
    <t>Zachary</t>
  </si>
  <si>
    <t>Hellinga</t>
  </si>
  <si>
    <t>Bo</t>
  </si>
  <si>
    <t>Huff</t>
  </si>
  <si>
    <t>Cole</t>
  </si>
  <si>
    <t>Emma</t>
  </si>
  <si>
    <t>Karns</t>
  </si>
  <si>
    <t>Evelyn</t>
  </si>
  <si>
    <t>Lewis</t>
  </si>
  <si>
    <t>Sophia</t>
  </si>
  <si>
    <t>Logan</t>
  </si>
  <si>
    <t>Linder</t>
  </si>
  <si>
    <t>Mallers</t>
  </si>
  <si>
    <t>Gretchen</t>
  </si>
  <si>
    <t>Meisberger</t>
  </si>
  <si>
    <t>Kiersten</t>
  </si>
  <si>
    <t>Meyers</t>
  </si>
  <si>
    <t>Nalley</t>
  </si>
  <si>
    <t>Ellie</t>
  </si>
  <si>
    <t>Neufelder</t>
  </si>
  <si>
    <t>Lillie</t>
  </si>
  <si>
    <t>Sam</t>
  </si>
  <si>
    <t>Rodgers</t>
  </si>
  <si>
    <t>Gabrielle</t>
  </si>
  <si>
    <t>Sallee</t>
  </si>
  <si>
    <t>Matthias</t>
  </si>
  <si>
    <t>Sebastian</t>
  </si>
  <si>
    <t>Adalie</t>
  </si>
  <si>
    <t>Schembra</t>
  </si>
  <si>
    <t>Richie</t>
  </si>
  <si>
    <t>Scheve</t>
  </si>
  <si>
    <t>Luke</t>
  </si>
  <si>
    <t>Senac</t>
  </si>
  <si>
    <t>Avalin</t>
  </si>
  <si>
    <t>Shirley</t>
  </si>
  <si>
    <t>Maggie</t>
  </si>
  <si>
    <t>Brayson</t>
  </si>
  <si>
    <t>Camden</t>
  </si>
  <si>
    <t>Timberlake</t>
  </si>
  <si>
    <t>Elijah</t>
  </si>
  <si>
    <t>Trieste</t>
  </si>
  <si>
    <t>Hannah</t>
  </si>
  <si>
    <t>Vander Luitgaren</t>
  </si>
  <si>
    <t>Vaught</t>
  </si>
  <si>
    <t>Vincent</t>
  </si>
  <si>
    <t>Wagner</t>
  </si>
  <si>
    <t>Jayden</t>
  </si>
  <si>
    <t>Wojcik</t>
  </si>
  <si>
    <t>Woodburn</t>
  </si>
  <si>
    <t>Ashley</t>
  </si>
  <si>
    <t>Nicholas</t>
  </si>
  <si>
    <t>Young</t>
  </si>
  <si>
    <t>Tucker</t>
  </si>
  <si>
    <t>Kane</t>
  </si>
  <si>
    <t>Youngs</t>
  </si>
  <si>
    <t>Roman</t>
  </si>
  <si>
    <t>Elly</t>
  </si>
  <si>
    <t>Agresta</t>
  </si>
  <si>
    <t>United We Run</t>
  </si>
  <si>
    <t>Jack</t>
  </si>
  <si>
    <t>Andrews</t>
  </si>
  <si>
    <t>Brynn</t>
  </si>
  <si>
    <t>Berry</t>
  </si>
  <si>
    <t>Clare</t>
  </si>
  <si>
    <t>Bohacik</t>
  </si>
  <si>
    <t>Brunson</t>
  </si>
  <si>
    <t>Samantha</t>
  </si>
  <si>
    <t>Cereceres</t>
  </si>
  <si>
    <t>Carson</t>
  </si>
  <si>
    <t>Leah</t>
  </si>
  <si>
    <t>Mason</t>
  </si>
  <si>
    <t>Conway</t>
  </si>
  <si>
    <t>Reed</t>
  </si>
  <si>
    <t>Cromwell</t>
  </si>
  <si>
    <t>Joel</t>
  </si>
  <si>
    <t>Elrod</t>
  </si>
  <si>
    <t>Becca</t>
  </si>
  <si>
    <t>Engel</t>
  </si>
  <si>
    <t>Hailey</t>
  </si>
  <si>
    <t>Ervin</t>
  </si>
  <si>
    <t>Jake</t>
  </si>
  <si>
    <t>Gaskill</t>
  </si>
  <si>
    <t>Sara</t>
  </si>
  <si>
    <t>Geier</t>
  </si>
  <si>
    <t>Anthony</t>
  </si>
  <si>
    <t>Ianni</t>
  </si>
  <si>
    <t>Alexander</t>
  </si>
  <si>
    <t>Jarvis</t>
  </si>
  <si>
    <t>Ella</t>
  </si>
  <si>
    <t>Alexis</t>
  </si>
  <si>
    <t>Kabat</t>
  </si>
  <si>
    <t>Kress</t>
  </si>
  <si>
    <t>Isaiah</t>
  </si>
  <si>
    <t>Littell</t>
  </si>
  <si>
    <t>McClellan</t>
  </si>
  <si>
    <t>Aidan</t>
  </si>
  <si>
    <t>McGuire</t>
  </si>
  <si>
    <t>Vitya</t>
  </si>
  <si>
    <t>Molly</t>
  </si>
  <si>
    <t>Mockaitis</t>
  </si>
  <si>
    <t>Murphy</t>
  </si>
  <si>
    <t>Dayne</t>
  </si>
  <si>
    <t>Odum</t>
  </si>
  <si>
    <t>Jonah</t>
  </si>
  <si>
    <t>Price</t>
  </si>
  <si>
    <t>Quinlin</t>
  </si>
  <si>
    <t>Ready</t>
  </si>
  <si>
    <t>Alexandra</t>
  </si>
  <si>
    <t>Richardson</t>
  </si>
  <si>
    <t>Riedeman</t>
  </si>
  <si>
    <t>Elianna</t>
  </si>
  <si>
    <t>Schornak</t>
  </si>
  <si>
    <t>Teddy</t>
  </si>
  <si>
    <t>Schott</t>
  </si>
  <si>
    <t>Xander</t>
  </si>
  <si>
    <t>Lee</t>
  </si>
  <si>
    <t>Stepp</t>
  </si>
  <si>
    <t>Matthew</t>
  </si>
  <si>
    <t>Stevens</t>
  </si>
  <si>
    <t>Nate</t>
  </si>
  <si>
    <t>Vilches</t>
  </si>
  <si>
    <t>Anna</t>
  </si>
  <si>
    <t>Wlodarczyk</t>
  </si>
  <si>
    <t>Beaupre</t>
  </si>
  <si>
    <t>Bender</t>
  </si>
  <si>
    <t>Cooper</t>
  </si>
  <si>
    <t>Caroline</t>
  </si>
  <si>
    <t>Crews</t>
  </si>
  <si>
    <t>Duhammel</t>
  </si>
  <si>
    <t>Jeremiah</t>
  </si>
  <si>
    <t>Evans</t>
  </si>
  <si>
    <t>Casey</t>
  </si>
  <si>
    <t>Horton</t>
  </si>
  <si>
    <t>Stella</t>
  </si>
  <si>
    <t>Kessenich</t>
  </si>
  <si>
    <t>Liam</t>
  </si>
  <si>
    <t>Kidwell</t>
  </si>
  <si>
    <t xml:space="preserve">Alexis </t>
  </si>
  <si>
    <t>Koleszar</t>
  </si>
  <si>
    <t>Drake</t>
  </si>
  <si>
    <t>Lally</t>
  </si>
  <si>
    <t>Lanahan</t>
  </si>
  <si>
    <t>Ray</t>
  </si>
  <si>
    <t>Matis</t>
  </si>
  <si>
    <t>McCoy</t>
  </si>
  <si>
    <t>Joseph</t>
  </si>
  <si>
    <t>Meinerding</t>
  </si>
  <si>
    <t>Rylie</t>
  </si>
  <si>
    <t>Meyer</t>
  </si>
  <si>
    <t>Eva</t>
  </si>
  <si>
    <t>Miller</t>
  </si>
  <si>
    <t>Quentin</t>
  </si>
  <si>
    <t>Mize</t>
  </si>
  <si>
    <t>Tessa</t>
  </si>
  <si>
    <t>AJ</t>
  </si>
  <si>
    <t>Morris</t>
  </si>
  <si>
    <t>Amaya</t>
  </si>
  <si>
    <t>Ripperger</t>
  </si>
  <si>
    <t>Roell</t>
  </si>
  <si>
    <t>Marygrace</t>
  </si>
  <si>
    <t>Rykowski</t>
  </si>
  <si>
    <t>Schnarr</t>
  </si>
  <si>
    <t>Annie</t>
  </si>
  <si>
    <t>Cecelia</t>
  </si>
  <si>
    <t>Callie</t>
  </si>
  <si>
    <t>Stephenson</t>
  </si>
  <si>
    <t>Bawi</t>
  </si>
  <si>
    <t>Thluai</t>
  </si>
  <si>
    <t>Melanie</t>
  </si>
  <si>
    <t>Vince</t>
  </si>
  <si>
    <t>Uberta</t>
  </si>
  <si>
    <t>Kristen</t>
  </si>
  <si>
    <t>Woodruff</t>
  </si>
  <si>
    <t>Benjamin</t>
  </si>
  <si>
    <t>Chester</t>
  </si>
  <si>
    <t>Keira</t>
  </si>
  <si>
    <t>Carroll</t>
  </si>
  <si>
    <t>St. Jude</t>
  </si>
  <si>
    <t>Noah</t>
  </si>
  <si>
    <t>Lap 7</t>
  </si>
  <si>
    <t>Lap 6</t>
  </si>
  <si>
    <t>Lap 5</t>
  </si>
  <si>
    <t>Lap 4</t>
  </si>
  <si>
    <t>Lap 3</t>
  </si>
  <si>
    <t>Lap 2</t>
  </si>
  <si>
    <t>Lap 1</t>
  </si>
  <si>
    <t>NH</t>
  </si>
  <si>
    <t>no height</t>
  </si>
  <si>
    <t>4'2 on 3rd try</t>
  </si>
  <si>
    <t>cleared 4'2 on 2nd try</t>
  </si>
  <si>
    <t>WINS TIE-FEWER ATTEMPTS @3'10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</si>
</sst>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ft &quot;00\ #/##&quot;in&quot;"/>
    <numFmt numFmtId="165" formatCode="mm:ss.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Free 3 of 9"/>
      <family val="3"/>
    </font>
    <font>
      <sz val="12"/>
      <color theme="1"/>
      <name val="Times New Roman"/>
      <family val="1"/>
    </font>
    <font>
      <sz val="10"/>
      <name val="Microsoft Sans Serif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1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26"/>
      </left>
      <right/>
      <top/>
      <bottom/>
      <diagonal/>
    </border>
    <border>
      <left/>
      <right style="thick">
        <color indexed="26"/>
      </right>
      <top/>
      <bottom/>
      <diagonal/>
    </border>
    <border>
      <left style="thick">
        <color indexed="26"/>
      </left>
      <right/>
      <top/>
      <bottom style="thick">
        <color indexed="26"/>
      </bottom>
      <diagonal/>
    </border>
    <border>
      <left/>
      <right style="thick">
        <color indexed="26"/>
      </right>
      <top/>
      <bottom style="thick">
        <color indexed="26"/>
      </bottom>
      <diagonal/>
    </border>
    <border>
      <left style="thick">
        <color indexed="26"/>
      </left>
      <right/>
      <top style="thick">
        <color indexed="26"/>
      </top>
      <bottom/>
      <diagonal/>
    </border>
    <border>
      <left/>
      <right style="thick">
        <color indexed="26"/>
      </right>
      <top style="thick">
        <color indexed="26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14" fillId="0" borderId="0"/>
    <xf numFmtId="0" fontId="15" fillId="0" borderId="0"/>
    <xf numFmtId="0" fontId="10" fillId="0" borderId="0"/>
    <xf numFmtId="0" fontId="20" fillId="0" borderId="0"/>
  </cellStyleXfs>
  <cellXfs count="13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20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wrapText="1"/>
    </xf>
    <xf numFmtId="47" fontId="0" fillId="0" borderId="0" xfId="0" applyNumberFormat="1"/>
    <xf numFmtId="165" fontId="0" fillId="0" borderId="0" xfId="0" applyNumberFormat="1"/>
    <xf numFmtId="0" fontId="4" fillId="0" borderId="0" xfId="1" quotePrefix="1" applyAlignment="1" applyProtection="1"/>
    <xf numFmtId="0" fontId="4" fillId="0" borderId="0" xfId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2" xfId="0" applyFont="1" applyBorder="1"/>
    <xf numFmtId="0" fontId="0" fillId="0" borderId="0" xfId="0" applyFill="1" applyAlignment="1">
      <alignment horizontal="center"/>
    </xf>
    <xf numFmtId="0" fontId="0" fillId="0" borderId="0" xfId="0"/>
    <xf numFmtId="0" fontId="4" fillId="0" borderId="0" xfId="1" applyAlignment="1" applyProtection="1"/>
    <xf numFmtId="0" fontId="0" fillId="0" borderId="0" xfId="0" applyFill="1" applyBorder="1"/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NumberFormat="1" applyFont="1" applyBorder="1"/>
    <xf numFmtId="16" fontId="0" fillId="0" borderId="0" xfId="0" applyNumberFormat="1"/>
    <xf numFmtId="0" fontId="6" fillId="0" borderId="0" xfId="0" applyFont="1"/>
    <xf numFmtId="0" fontId="0" fillId="2" borderId="0" xfId="0" applyFill="1"/>
    <xf numFmtId="0" fontId="0" fillId="2" borderId="2" xfId="0" applyFill="1" applyBorder="1"/>
    <xf numFmtId="2" fontId="1" fillId="2" borderId="0" xfId="0" applyNumberFormat="1" applyFont="1" applyFill="1"/>
    <xf numFmtId="0" fontId="1" fillId="2" borderId="0" xfId="0" applyFont="1" applyFill="1"/>
    <xf numFmtId="0" fontId="4" fillId="2" borderId="0" xfId="1" quotePrefix="1" applyFill="1" applyAlignment="1" applyProtection="1"/>
    <xf numFmtId="165" fontId="0" fillId="0" borderId="0" xfId="0" applyNumberFormat="1" applyFill="1"/>
    <xf numFmtId="16" fontId="0" fillId="0" borderId="2" xfId="0" applyNumberFormat="1" applyFont="1" applyBorder="1"/>
    <xf numFmtId="16" fontId="0" fillId="0" borderId="2" xfId="0" applyNumberFormat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16" fontId="0" fillId="2" borderId="2" xfId="0" applyNumberFormat="1" applyFont="1" applyFill="1" applyBorder="1"/>
    <xf numFmtId="0" fontId="4" fillId="0" borderId="2" xfId="1" quotePrefix="1" applyBorder="1" applyAlignment="1" applyProtection="1"/>
    <xf numFmtId="16" fontId="0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3" xfId="0" applyNumberFormat="1" applyFont="1" applyBorder="1"/>
    <xf numFmtId="0" fontId="0" fillId="0" borderId="0" xfId="0" applyFont="1" applyFill="1" applyAlignment="1">
      <alignment horizontal="center"/>
    </xf>
    <xf numFmtId="0" fontId="5" fillId="0" borderId="0" xfId="0" applyFont="1"/>
    <xf numFmtId="0" fontId="0" fillId="0" borderId="0" xfId="0" applyBorder="1"/>
    <xf numFmtId="16" fontId="0" fillId="0" borderId="2" xfId="0" applyNumberFormat="1" applyFont="1" applyBorder="1" applyAlignment="1">
      <alignment horizontal="center"/>
    </xf>
    <xf numFmtId="16" fontId="0" fillId="0" borderId="4" xfId="0" applyNumberFormat="1" applyFont="1" applyBorder="1"/>
    <xf numFmtId="16" fontId="0" fillId="0" borderId="5" xfId="0" applyNumberFormat="1" applyFont="1" applyBorder="1"/>
    <xf numFmtId="165" fontId="1" fillId="0" borderId="0" xfId="0" applyNumberFormat="1" applyFont="1"/>
    <xf numFmtId="2" fontId="0" fillId="0" borderId="0" xfId="0" applyNumberFormat="1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4" fillId="0" borderId="0" xfId="4"/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15" fillId="0" borderId="0" xfId="5"/>
    <xf numFmtId="0" fontId="15" fillId="0" borderId="0" xfId="5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7" fillId="0" borderId="2" xfId="1" quotePrefix="1" applyFont="1" applyBorder="1" applyAlignment="1" applyProtection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9" fillId="0" borderId="0" xfId="6" applyFont="1"/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wrapText="1"/>
    </xf>
    <xf numFmtId="0" fontId="20" fillId="3" borderId="7" xfId="0" applyFont="1" applyFill="1" applyBorder="1" applyAlignment="1">
      <alignment horizontal="left" wrapText="1"/>
    </xf>
    <xf numFmtId="0" fontId="21" fillId="0" borderId="6" xfId="0" applyFont="1" applyFill="1" applyBorder="1"/>
    <xf numFmtId="0" fontId="20" fillId="0" borderId="6" xfId="0" applyFont="1" applyFill="1" applyBorder="1"/>
    <xf numFmtId="0" fontId="20" fillId="0" borderId="8" xfId="0" applyFont="1" applyFill="1" applyBorder="1" applyAlignment="1">
      <alignment wrapText="1"/>
    </xf>
    <xf numFmtId="0" fontId="20" fillId="3" borderId="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20" fillId="3" borderId="0" xfId="0" applyFont="1" applyFill="1" applyBorder="1" applyAlignment="1">
      <alignment horizontal="left" wrapText="1"/>
    </xf>
    <xf numFmtId="0" fontId="21" fillId="0" borderId="0" xfId="0" applyFont="1" applyFill="1" applyBorder="1"/>
    <xf numFmtId="0" fontId="20" fillId="0" borderId="0" xfId="0" applyFont="1" applyBorder="1" applyAlignment="1">
      <alignment horizontal="left"/>
    </xf>
    <xf numFmtId="0" fontId="20" fillId="0" borderId="10" xfId="0" applyFont="1" applyFill="1" applyBorder="1" applyAlignment="1">
      <alignment wrapText="1"/>
    </xf>
    <xf numFmtId="0" fontId="20" fillId="3" borderId="11" xfId="0" applyFont="1" applyFill="1" applyBorder="1" applyAlignment="1">
      <alignment horizontal="left" wrapText="1"/>
    </xf>
    <xf numFmtId="0" fontId="0" fillId="4" borderId="2" xfId="0" applyFont="1" applyFill="1" applyBorder="1"/>
    <xf numFmtId="0" fontId="20" fillId="0" borderId="0" xfId="7"/>
    <xf numFmtId="0" fontId="7" fillId="0" borderId="0" xfId="7" applyFont="1"/>
    <xf numFmtId="0" fontId="13" fillId="0" borderId="0" xfId="0" applyFont="1"/>
    <xf numFmtId="165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0" borderId="0" xfId="2" applyFont="1" applyAlignment="1">
      <alignment horizontal="left"/>
    </xf>
    <xf numFmtId="0" fontId="22" fillId="4" borderId="2" xfId="2" applyFont="1" applyFill="1" applyBorder="1" applyAlignment="1">
      <alignment horizontal="left" wrapText="1"/>
    </xf>
    <xf numFmtId="0" fontId="18" fillId="0" borderId="2" xfId="2" applyFont="1" applyBorder="1" applyAlignment="1">
      <alignment horizontal="left"/>
    </xf>
    <xf numFmtId="0" fontId="0" fillId="4" borderId="2" xfId="2" applyFont="1" applyFill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4" borderId="2" xfId="2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5" fontId="1" fillId="0" borderId="0" xfId="0" applyNumberFormat="1" applyFont="1" applyFill="1"/>
    <xf numFmtId="47" fontId="1" fillId="2" borderId="0" xfId="0" applyNumberFormat="1" applyFont="1" applyFill="1"/>
    <xf numFmtId="47" fontId="0" fillId="0" borderId="0" xfId="0" applyNumberFormat="1" applyBorder="1"/>
    <xf numFmtId="47" fontId="0" fillId="2" borderId="0" xfId="0" applyNumberFormat="1" applyFill="1" applyBorder="1"/>
    <xf numFmtId="47" fontId="0" fillId="2" borderId="0" xfId="0" applyNumberFormat="1" applyFill="1"/>
    <xf numFmtId="47" fontId="1" fillId="0" borderId="0" xfId="0" applyNumberFormat="1" applyFont="1"/>
    <xf numFmtId="47" fontId="0" fillId="0" borderId="0" xfId="0" applyNumberFormat="1" applyFill="1"/>
    <xf numFmtId="0" fontId="7" fillId="0" borderId="0" xfId="5" applyFont="1"/>
    <xf numFmtId="165" fontId="0" fillId="0" borderId="0" xfId="0" applyNumberFormat="1" applyFont="1"/>
    <xf numFmtId="165" fontId="0" fillId="0" borderId="0" xfId="0" applyNumberFormat="1" applyBorder="1"/>
  </cellXfs>
  <cellStyles count="8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microsoft.com/office/2006/relationships/vbaProject" Target="vbaProject.bin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drive.lilly.com/personal/sanneman_scott_a_lilly_com/Documents/Documents/ScottS/StJude/Track/2021/APR11/TrackandFieldH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of Events"/>
      <sheetName val="Participants"/>
      <sheetName val="Schedule"/>
      <sheetName val="Teams"/>
      <sheetName val="1600 Boys"/>
      <sheetName val="400 4th Boys"/>
      <sheetName val="50 4th Boys"/>
      <sheetName val="200 4th Boys"/>
      <sheetName val="800 4th Boys"/>
      <sheetName val="100 4th Boys"/>
      <sheetName val="Baseball 4th Boys"/>
      <sheetName val="LongJump 4th Boys"/>
      <sheetName val="HighJump 4th Boys"/>
      <sheetName val="400 56 Boys"/>
      <sheetName val="50 56 Boys"/>
      <sheetName val="200 56 Boys"/>
      <sheetName val="800 56 Boys"/>
      <sheetName val="100 56 Boys"/>
      <sheetName val="Shotput 56 Boys"/>
      <sheetName val="LongJump 56 Boys"/>
      <sheetName val="HighJump 56 Boys"/>
      <sheetName val="Hurdles Cadet Boys"/>
      <sheetName val="200 Cadet Boys"/>
      <sheetName val="400 Cadet Boys"/>
      <sheetName val="800 Cadet Boys"/>
      <sheetName val="100 Cadet Boys"/>
      <sheetName val="Shotput Cadet Boys"/>
      <sheetName val="LongJump Cadet Boys"/>
      <sheetName val="HighJump Cadet Boys"/>
      <sheetName val="4X100 Boys"/>
      <sheetName val="800XMedley Boys"/>
      <sheetName val="1600 Girls"/>
      <sheetName val="400 4th Girls"/>
      <sheetName val="50 4th Girls"/>
      <sheetName val="200 4th Girls"/>
      <sheetName val="800 4th Girls"/>
      <sheetName val="100 4th Girls"/>
      <sheetName val="Softball 4th Girls"/>
      <sheetName val="Kickball 4th Girls"/>
      <sheetName val="LongJump 4th Girls"/>
      <sheetName val="HighJump 4th Girls"/>
      <sheetName val="400 56 Girls"/>
      <sheetName val="50 56 Girls"/>
      <sheetName val="200 56 Girls"/>
      <sheetName val="800 56 Girls"/>
      <sheetName val="100 56 Girls"/>
      <sheetName val="Softball 56 Girls"/>
      <sheetName val="Kickball 56 Girls"/>
      <sheetName val="LongJump 56 Girls"/>
      <sheetName val="HighJump 56 Girls"/>
      <sheetName val="Hurdles Cadet Girls"/>
      <sheetName val="400 Cadet Girls"/>
      <sheetName val="200 Cadet Girls"/>
      <sheetName val="800 Cadet Girls"/>
      <sheetName val="100 Cadet Girls"/>
      <sheetName val="Shotput Cadet Girls"/>
      <sheetName val="Kickball Cadet Girls"/>
      <sheetName val="LongJump Cadet Girls"/>
      <sheetName val="HighJump Cadet Girls"/>
      <sheetName val="4X100 Girls"/>
      <sheetName val="800XMedley Girls"/>
      <sheetName val="Field"/>
    </sheetNames>
    <sheetDataSet>
      <sheetData sheetId="0"/>
      <sheetData sheetId="1">
        <row r="1">
          <cell r="A1" t="str">
            <v>Bib #</v>
          </cell>
          <cell r="B1" t="str">
            <v>First Name</v>
          </cell>
          <cell r="C1" t="str">
            <v>Last Name</v>
          </cell>
          <cell r="D1" t="str">
            <v>Grade</v>
          </cell>
          <cell r="E1" t="str">
            <v>School</v>
          </cell>
        </row>
        <row r="2">
          <cell r="A2"/>
          <cell r="B2"/>
          <cell r="C2"/>
          <cell r="D2"/>
          <cell r="E2"/>
        </row>
        <row r="3">
          <cell r="A3">
            <v>1</v>
          </cell>
          <cell r="B3" t="str">
            <v>Mauricio</v>
          </cell>
          <cell r="C3" t="str">
            <v>Aguilar</v>
          </cell>
          <cell r="D3">
            <v>4</v>
          </cell>
          <cell r="E3" t="str">
            <v>St Jude</v>
          </cell>
        </row>
        <row r="4">
          <cell r="A4">
            <v>2</v>
          </cell>
          <cell r="B4" t="str">
            <v xml:space="preserve">Brooklyn </v>
          </cell>
          <cell r="C4" t="str">
            <v>Ahaus</v>
          </cell>
          <cell r="D4">
            <v>4</v>
          </cell>
          <cell r="E4" t="str">
            <v>St Jude</v>
          </cell>
        </row>
        <row r="5">
          <cell r="A5">
            <v>3</v>
          </cell>
          <cell r="B5" t="str">
            <v>Charlie</v>
          </cell>
          <cell r="C5" t="str">
            <v>Allen</v>
          </cell>
          <cell r="D5">
            <v>6</v>
          </cell>
          <cell r="E5" t="str">
            <v>St Jude</v>
          </cell>
        </row>
        <row r="6">
          <cell r="A6">
            <v>4</v>
          </cell>
          <cell r="B6" t="str">
            <v>Lucia</v>
          </cell>
          <cell r="C6" t="str">
            <v>Allen</v>
          </cell>
          <cell r="D6">
            <v>8</v>
          </cell>
          <cell r="E6" t="str">
            <v>St Jude</v>
          </cell>
        </row>
        <row r="7">
          <cell r="A7">
            <v>5</v>
          </cell>
          <cell r="B7" t="str">
            <v>Maddox</v>
          </cell>
          <cell r="C7" t="str">
            <v>Amador</v>
          </cell>
          <cell r="D7">
            <v>3</v>
          </cell>
          <cell r="E7" t="str">
            <v>St Jude</v>
          </cell>
        </row>
        <row r="8">
          <cell r="A8">
            <v>6</v>
          </cell>
          <cell r="B8" t="str">
            <v>Olivia</v>
          </cell>
          <cell r="C8" t="str">
            <v>Antolin</v>
          </cell>
          <cell r="D8">
            <v>5</v>
          </cell>
          <cell r="E8" t="str">
            <v>St Jude</v>
          </cell>
        </row>
        <row r="9">
          <cell r="A9">
            <v>7</v>
          </cell>
          <cell r="B9" t="str">
            <v>Elise</v>
          </cell>
          <cell r="C9" t="str">
            <v>Baker</v>
          </cell>
          <cell r="D9">
            <v>7</v>
          </cell>
          <cell r="E9" t="str">
            <v>St Jude</v>
          </cell>
        </row>
        <row r="10">
          <cell r="A10">
            <v>8</v>
          </cell>
          <cell r="B10" t="str">
            <v>Isabella</v>
          </cell>
          <cell r="C10" t="str">
            <v>Ball</v>
          </cell>
          <cell r="D10">
            <v>7</v>
          </cell>
          <cell r="E10" t="str">
            <v>St Jude</v>
          </cell>
        </row>
        <row r="11">
          <cell r="A11">
            <v>9</v>
          </cell>
          <cell r="B11" t="str">
            <v>Landon</v>
          </cell>
          <cell r="C11" t="str">
            <v>Ball</v>
          </cell>
          <cell r="D11">
            <v>5</v>
          </cell>
          <cell r="E11" t="str">
            <v>St Jude</v>
          </cell>
        </row>
        <row r="12">
          <cell r="A12">
            <v>10</v>
          </cell>
          <cell r="B12" t="str">
            <v>Luci</v>
          </cell>
          <cell r="C12" t="str">
            <v>Ball</v>
          </cell>
          <cell r="D12">
            <v>8</v>
          </cell>
          <cell r="E12" t="str">
            <v>St Jude</v>
          </cell>
        </row>
        <row r="13">
          <cell r="A13">
            <v>11</v>
          </cell>
          <cell r="B13" t="str">
            <v>Drew</v>
          </cell>
          <cell r="C13" t="str">
            <v>Beckwith</v>
          </cell>
          <cell r="D13">
            <v>4</v>
          </cell>
          <cell r="E13" t="str">
            <v>St Jude</v>
          </cell>
        </row>
        <row r="14">
          <cell r="A14">
            <v>12</v>
          </cell>
          <cell r="B14" t="str">
            <v>Carter</v>
          </cell>
          <cell r="C14" t="str">
            <v>Bohn</v>
          </cell>
          <cell r="D14">
            <v>5</v>
          </cell>
          <cell r="E14" t="str">
            <v>St Jude</v>
          </cell>
        </row>
        <row r="15">
          <cell r="A15">
            <v>13</v>
          </cell>
          <cell r="B15" t="str">
            <v>Lauren</v>
          </cell>
          <cell r="C15" t="str">
            <v>Brown</v>
          </cell>
          <cell r="D15">
            <v>8</v>
          </cell>
          <cell r="E15" t="str">
            <v>St Jude</v>
          </cell>
        </row>
        <row r="16">
          <cell r="A16">
            <v>14</v>
          </cell>
          <cell r="B16" t="str">
            <v>Jim</v>
          </cell>
          <cell r="C16" t="str">
            <v>Buchmeier</v>
          </cell>
          <cell r="D16">
            <v>6</v>
          </cell>
          <cell r="E16" t="str">
            <v>St Jude</v>
          </cell>
        </row>
        <row r="17">
          <cell r="A17">
            <v>15</v>
          </cell>
          <cell r="B17" t="str">
            <v>Joe</v>
          </cell>
          <cell r="C17" t="str">
            <v>Buckel</v>
          </cell>
          <cell r="D17">
            <v>8</v>
          </cell>
          <cell r="E17" t="str">
            <v>St Jude</v>
          </cell>
        </row>
        <row r="18">
          <cell r="A18">
            <v>16</v>
          </cell>
          <cell r="B18" t="str">
            <v>Delanie</v>
          </cell>
          <cell r="C18" t="str">
            <v>Bullock</v>
          </cell>
          <cell r="D18">
            <v>5</v>
          </cell>
          <cell r="E18" t="str">
            <v>St Jude</v>
          </cell>
        </row>
        <row r="19">
          <cell r="A19">
            <v>17</v>
          </cell>
          <cell r="B19" t="str">
            <v>Emmett</v>
          </cell>
          <cell r="C19" t="str">
            <v>Burkhardt</v>
          </cell>
          <cell r="D19">
            <v>7</v>
          </cell>
          <cell r="E19" t="str">
            <v>St Jude</v>
          </cell>
        </row>
        <row r="20">
          <cell r="A20">
            <v>18</v>
          </cell>
          <cell r="B20" t="str">
            <v xml:space="preserve">Ella </v>
          </cell>
          <cell r="C20" t="str">
            <v>Cadwallader</v>
          </cell>
          <cell r="D20">
            <v>5</v>
          </cell>
          <cell r="E20" t="str">
            <v>St Jude</v>
          </cell>
        </row>
        <row r="21">
          <cell r="A21">
            <v>19</v>
          </cell>
          <cell r="B21" t="str">
            <v xml:space="preserve">Jason </v>
          </cell>
          <cell r="C21" t="str">
            <v>Cardenas</v>
          </cell>
          <cell r="D21">
            <v>4</v>
          </cell>
          <cell r="E21" t="str">
            <v>St Jude</v>
          </cell>
        </row>
        <row r="22">
          <cell r="A22">
            <v>20</v>
          </cell>
          <cell r="B22" t="str">
            <v xml:space="preserve">Myles </v>
          </cell>
          <cell r="C22" t="str">
            <v>Caudill</v>
          </cell>
          <cell r="D22">
            <v>7</v>
          </cell>
          <cell r="E22" t="str">
            <v>St Jude</v>
          </cell>
        </row>
        <row r="23">
          <cell r="A23">
            <v>21</v>
          </cell>
          <cell r="B23" t="str">
            <v>Jesus</v>
          </cell>
          <cell r="C23" t="str">
            <v>Cervantes</v>
          </cell>
          <cell r="D23">
            <v>7</v>
          </cell>
          <cell r="E23" t="str">
            <v>St Jude</v>
          </cell>
        </row>
        <row r="24">
          <cell r="A24">
            <v>22</v>
          </cell>
          <cell r="B24" t="str">
            <v xml:space="preserve">Joseph </v>
          </cell>
          <cell r="C24" t="str">
            <v>Chamblee</v>
          </cell>
          <cell r="D24">
            <v>4</v>
          </cell>
          <cell r="E24" t="str">
            <v>St Jude</v>
          </cell>
        </row>
        <row r="25">
          <cell r="A25">
            <v>23</v>
          </cell>
          <cell r="B25" t="str">
            <v>Josephine</v>
          </cell>
          <cell r="C25" t="str">
            <v>Clark</v>
          </cell>
          <cell r="D25">
            <v>4</v>
          </cell>
          <cell r="E25" t="str">
            <v>St Jude</v>
          </cell>
        </row>
        <row r="26">
          <cell r="A26">
            <v>24</v>
          </cell>
          <cell r="B26" t="str">
            <v xml:space="preserve">Anthony </v>
          </cell>
          <cell r="C26" t="str">
            <v>Cobb</v>
          </cell>
          <cell r="D26">
            <v>4</v>
          </cell>
          <cell r="E26" t="str">
            <v>St Jude</v>
          </cell>
        </row>
        <row r="27">
          <cell r="A27">
            <v>25</v>
          </cell>
          <cell r="B27" t="str">
            <v>Jaime</v>
          </cell>
          <cell r="C27" t="str">
            <v>Contreras</v>
          </cell>
          <cell r="D27">
            <v>5</v>
          </cell>
          <cell r="E27" t="str">
            <v>St Jude</v>
          </cell>
        </row>
        <row r="28">
          <cell r="A28">
            <v>26</v>
          </cell>
          <cell r="B28" t="str">
            <v>Ariana</v>
          </cell>
          <cell r="C28" t="str">
            <v>Corona</v>
          </cell>
          <cell r="D28">
            <v>7</v>
          </cell>
          <cell r="E28" t="str">
            <v>St Jude</v>
          </cell>
        </row>
        <row r="29">
          <cell r="A29">
            <v>27</v>
          </cell>
          <cell r="B29" t="str">
            <v>Alex</v>
          </cell>
          <cell r="C29" t="str">
            <v>Cruz-Flores</v>
          </cell>
          <cell r="D29">
            <v>5</v>
          </cell>
          <cell r="E29" t="str">
            <v>St Jude</v>
          </cell>
        </row>
        <row r="30">
          <cell r="A30">
            <v>28</v>
          </cell>
          <cell r="B30" t="str">
            <v>Miguel</v>
          </cell>
          <cell r="C30" t="str">
            <v>Cruz-Flores</v>
          </cell>
          <cell r="D30">
            <v>7</v>
          </cell>
          <cell r="E30" t="str">
            <v>St Jude</v>
          </cell>
        </row>
        <row r="31">
          <cell r="A31">
            <v>29</v>
          </cell>
          <cell r="B31" t="str">
            <v>Lydia</v>
          </cell>
          <cell r="C31" t="str">
            <v>Dant</v>
          </cell>
          <cell r="D31">
            <v>5</v>
          </cell>
          <cell r="E31" t="str">
            <v>St Jude</v>
          </cell>
        </row>
        <row r="32">
          <cell r="A32">
            <v>30</v>
          </cell>
          <cell r="B32" t="str">
            <v xml:space="preserve">Owen </v>
          </cell>
          <cell r="C32" t="str">
            <v>Denzer</v>
          </cell>
          <cell r="D32">
            <v>5</v>
          </cell>
          <cell r="E32" t="str">
            <v>St Jude</v>
          </cell>
        </row>
        <row r="33">
          <cell r="A33">
            <v>31</v>
          </cell>
          <cell r="B33" t="str">
            <v>Ava</v>
          </cell>
          <cell r="C33" t="str">
            <v>Eckhart</v>
          </cell>
          <cell r="D33">
            <v>3</v>
          </cell>
          <cell r="E33" t="str">
            <v>St Jude</v>
          </cell>
        </row>
        <row r="34">
          <cell r="A34">
            <v>32</v>
          </cell>
          <cell r="B34" t="str">
            <v>Elise</v>
          </cell>
          <cell r="C34" t="str">
            <v>Elpers</v>
          </cell>
          <cell r="D34">
            <v>8</v>
          </cell>
          <cell r="E34" t="str">
            <v>St Jude</v>
          </cell>
        </row>
        <row r="35">
          <cell r="A35">
            <v>33</v>
          </cell>
          <cell r="B35" t="str">
            <v>Jaun</v>
          </cell>
          <cell r="C35" t="str">
            <v>Escibedo</v>
          </cell>
          <cell r="D35">
            <v>8</v>
          </cell>
          <cell r="E35" t="str">
            <v>St Jude</v>
          </cell>
        </row>
        <row r="36">
          <cell r="A36">
            <v>34</v>
          </cell>
          <cell r="B36" t="str">
            <v xml:space="preserve">Jose </v>
          </cell>
          <cell r="C36" t="str">
            <v>Escobedo</v>
          </cell>
          <cell r="D36">
            <v>3</v>
          </cell>
          <cell r="E36" t="str">
            <v>St Jude</v>
          </cell>
        </row>
        <row r="37">
          <cell r="A37">
            <v>35</v>
          </cell>
          <cell r="B37" t="str">
            <v>Rachel</v>
          </cell>
          <cell r="C37" t="str">
            <v>Flick</v>
          </cell>
          <cell r="D37">
            <v>8</v>
          </cell>
          <cell r="E37" t="str">
            <v>St Jude</v>
          </cell>
        </row>
        <row r="38">
          <cell r="A38">
            <v>36</v>
          </cell>
          <cell r="B38" t="str">
            <v>Mickey</v>
          </cell>
          <cell r="C38" t="str">
            <v>Flynn</v>
          </cell>
          <cell r="D38">
            <v>4</v>
          </cell>
          <cell r="E38" t="str">
            <v>St Jude</v>
          </cell>
        </row>
        <row r="39">
          <cell r="A39">
            <v>37</v>
          </cell>
          <cell r="B39" t="str">
            <v>Claire</v>
          </cell>
          <cell r="C39" t="str">
            <v>Gallagher</v>
          </cell>
          <cell r="D39">
            <v>8</v>
          </cell>
          <cell r="E39" t="str">
            <v>St Jude</v>
          </cell>
        </row>
        <row r="40">
          <cell r="A40">
            <v>38</v>
          </cell>
          <cell r="B40" t="str">
            <v>Jairo</v>
          </cell>
          <cell r="C40" t="str">
            <v>Garcia</v>
          </cell>
          <cell r="D40">
            <v>3</v>
          </cell>
          <cell r="E40" t="str">
            <v>St Jude</v>
          </cell>
        </row>
        <row r="41">
          <cell r="A41">
            <v>39</v>
          </cell>
          <cell r="B41" t="str">
            <v xml:space="preserve">Addie </v>
          </cell>
          <cell r="C41" t="str">
            <v>Gates</v>
          </cell>
          <cell r="D41">
            <v>5</v>
          </cell>
          <cell r="E41" t="str">
            <v>St Jude</v>
          </cell>
        </row>
        <row r="42">
          <cell r="A42">
            <v>40</v>
          </cell>
          <cell r="B42" t="str">
            <v>Alex</v>
          </cell>
          <cell r="C42" t="str">
            <v>Gazpar</v>
          </cell>
          <cell r="D42">
            <v>8</v>
          </cell>
          <cell r="E42" t="str">
            <v>St Jude</v>
          </cell>
        </row>
        <row r="43">
          <cell r="A43">
            <v>41</v>
          </cell>
          <cell r="B43" t="str">
            <v>Moises</v>
          </cell>
          <cell r="C43" t="str">
            <v>Gazpar</v>
          </cell>
          <cell r="D43">
            <v>5</v>
          </cell>
          <cell r="E43" t="str">
            <v>St Jude</v>
          </cell>
        </row>
        <row r="44">
          <cell r="A44">
            <v>42</v>
          </cell>
          <cell r="B44" t="str">
            <v>Owen</v>
          </cell>
          <cell r="C44" t="str">
            <v>Geiger</v>
          </cell>
          <cell r="D44">
            <v>4</v>
          </cell>
          <cell r="E44" t="str">
            <v>St Jude</v>
          </cell>
        </row>
        <row r="45">
          <cell r="A45">
            <v>43</v>
          </cell>
          <cell r="B45" t="str">
            <v>Eli</v>
          </cell>
          <cell r="C45" t="str">
            <v>Goers</v>
          </cell>
          <cell r="D45">
            <v>8</v>
          </cell>
          <cell r="E45" t="str">
            <v>St Jude</v>
          </cell>
        </row>
        <row r="46">
          <cell r="A46">
            <v>44</v>
          </cell>
          <cell r="B46" t="str">
            <v>Fabrizio</v>
          </cell>
          <cell r="C46" t="str">
            <v>Gomez</v>
          </cell>
          <cell r="D46">
            <v>8</v>
          </cell>
          <cell r="E46" t="str">
            <v>St Jude</v>
          </cell>
        </row>
        <row r="47">
          <cell r="A47">
            <v>45</v>
          </cell>
          <cell r="B47" t="str">
            <v xml:space="preserve">Sophia </v>
          </cell>
          <cell r="C47" t="str">
            <v>Grabczak</v>
          </cell>
          <cell r="D47">
            <v>4</v>
          </cell>
          <cell r="E47" t="str">
            <v>St Jude</v>
          </cell>
        </row>
        <row r="48">
          <cell r="A48">
            <v>46</v>
          </cell>
          <cell r="B48" t="str">
            <v>Cesar</v>
          </cell>
          <cell r="C48" t="str">
            <v>Green</v>
          </cell>
          <cell r="D48">
            <v>6</v>
          </cell>
          <cell r="E48" t="str">
            <v>St Jude</v>
          </cell>
        </row>
        <row r="49">
          <cell r="A49">
            <v>47</v>
          </cell>
          <cell r="B49" t="str">
            <v>Kindley</v>
          </cell>
          <cell r="C49" t="str">
            <v>Gridley</v>
          </cell>
          <cell r="D49">
            <v>4</v>
          </cell>
          <cell r="E49" t="str">
            <v>St Jude</v>
          </cell>
        </row>
        <row r="50">
          <cell r="A50">
            <v>48</v>
          </cell>
          <cell r="B50" t="str">
            <v>Andrea</v>
          </cell>
          <cell r="C50" t="str">
            <v>Guerrero</v>
          </cell>
          <cell r="D50">
            <v>4</v>
          </cell>
          <cell r="E50" t="str">
            <v>St Jude</v>
          </cell>
        </row>
        <row r="51">
          <cell r="A51">
            <v>49</v>
          </cell>
          <cell r="B51" t="str">
            <v>Evan</v>
          </cell>
          <cell r="C51" t="str">
            <v>Hahn</v>
          </cell>
          <cell r="D51">
            <v>3</v>
          </cell>
          <cell r="E51" t="str">
            <v>St Jude</v>
          </cell>
        </row>
        <row r="52">
          <cell r="A52">
            <v>50</v>
          </cell>
          <cell r="B52" t="str">
            <v xml:space="preserve">Shelby </v>
          </cell>
          <cell r="C52" t="str">
            <v>Hale</v>
          </cell>
          <cell r="D52">
            <v>7</v>
          </cell>
          <cell r="E52" t="str">
            <v>St Jude</v>
          </cell>
        </row>
        <row r="53">
          <cell r="A53">
            <v>51</v>
          </cell>
          <cell r="B53" t="str">
            <v>Annabelle</v>
          </cell>
          <cell r="C53" t="str">
            <v>Hawk</v>
          </cell>
          <cell r="D53">
            <v>6</v>
          </cell>
          <cell r="E53" t="str">
            <v>St Jude</v>
          </cell>
        </row>
        <row r="54">
          <cell r="A54">
            <v>52</v>
          </cell>
          <cell r="B54" t="str">
            <v>Maryanna</v>
          </cell>
          <cell r="C54" t="str">
            <v>Houser</v>
          </cell>
          <cell r="D54">
            <v>5</v>
          </cell>
          <cell r="E54" t="str">
            <v>St Jude</v>
          </cell>
        </row>
        <row r="55">
          <cell r="A55">
            <v>53</v>
          </cell>
          <cell r="B55" t="str">
            <v>Robert</v>
          </cell>
          <cell r="C55" t="str">
            <v>Houser</v>
          </cell>
          <cell r="D55">
            <v>8</v>
          </cell>
          <cell r="E55" t="str">
            <v>St Jude</v>
          </cell>
        </row>
        <row r="56">
          <cell r="A56">
            <v>54</v>
          </cell>
          <cell r="B56" t="str">
            <v>Wilson</v>
          </cell>
          <cell r="C56" t="str">
            <v>Hoyer</v>
          </cell>
          <cell r="D56">
            <v>4</v>
          </cell>
          <cell r="E56" t="str">
            <v>St Jude</v>
          </cell>
        </row>
        <row r="57">
          <cell r="A57">
            <v>55</v>
          </cell>
          <cell r="B57" t="str">
            <v>Nathan</v>
          </cell>
          <cell r="C57" t="str">
            <v>Huber</v>
          </cell>
          <cell r="D57">
            <v>5</v>
          </cell>
          <cell r="E57" t="str">
            <v>St Jude</v>
          </cell>
        </row>
        <row r="58">
          <cell r="A58">
            <v>56</v>
          </cell>
          <cell r="B58" t="str">
            <v>Isaac</v>
          </cell>
          <cell r="C58" t="str">
            <v>Hurrle</v>
          </cell>
          <cell r="D58">
            <v>7</v>
          </cell>
          <cell r="E58" t="str">
            <v>St Jude</v>
          </cell>
        </row>
        <row r="59">
          <cell r="A59">
            <v>57</v>
          </cell>
          <cell r="B59" t="str">
            <v xml:space="preserve">Lucy </v>
          </cell>
          <cell r="C59" t="str">
            <v>Jackson</v>
          </cell>
          <cell r="D59">
            <v>5</v>
          </cell>
          <cell r="E59" t="str">
            <v>St Jude</v>
          </cell>
        </row>
        <row r="60">
          <cell r="A60">
            <v>58</v>
          </cell>
          <cell r="B60" t="str">
            <v>Jacob</v>
          </cell>
          <cell r="C60" t="str">
            <v>Johnson</v>
          </cell>
          <cell r="D60">
            <v>8</v>
          </cell>
          <cell r="E60" t="str">
            <v>St Jude</v>
          </cell>
        </row>
        <row r="61">
          <cell r="A61">
            <v>59</v>
          </cell>
          <cell r="B61" t="str">
            <v xml:space="preserve">Ben </v>
          </cell>
          <cell r="C61" t="str">
            <v>Kauffman</v>
          </cell>
          <cell r="D61">
            <v>7</v>
          </cell>
          <cell r="E61" t="str">
            <v>St Jude</v>
          </cell>
        </row>
        <row r="62">
          <cell r="A62">
            <v>60</v>
          </cell>
          <cell r="B62" t="str">
            <v>Tyler</v>
          </cell>
          <cell r="C62" t="str">
            <v>Kedra</v>
          </cell>
          <cell r="D62">
            <v>5</v>
          </cell>
          <cell r="E62" t="str">
            <v>St Jude</v>
          </cell>
        </row>
        <row r="63">
          <cell r="A63">
            <v>61</v>
          </cell>
          <cell r="B63" t="str">
            <v>Aedyn</v>
          </cell>
          <cell r="C63" t="str">
            <v>Kingston</v>
          </cell>
          <cell r="D63">
            <v>7</v>
          </cell>
          <cell r="E63" t="str">
            <v>St Jude</v>
          </cell>
        </row>
        <row r="64">
          <cell r="A64">
            <v>62</v>
          </cell>
          <cell r="B64" t="str">
            <v>Kyra</v>
          </cell>
          <cell r="C64" t="str">
            <v>Kingston</v>
          </cell>
          <cell r="D64">
            <v>6</v>
          </cell>
          <cell r="E64" t="str">
            <v>St Jude</v>
          </cell>
        </row>
        <row r="65">
          <cell r="A65">
            <v>63</v>
          </cell>
          <cell r="B65" t="str">
            <v>Caleb</v>
          </cell>
          <cell r="C65" t="str">
            <v>Kitchens</v>
          </cell>
          <cell r="D65">
            <v>4</v>
          </cell>
          <cell r="E65" t="str">
            <v>St Jude</v>
          </cell>
        </row>
        <row r="66">
          <cell r="A66">
            <v>64</v>
          </cell>
          <cell r="B66" t="str">
            <v>Katelyn</v>
          </cell>
          <cell r="C66" t="str">
            <v>Kitchens</v>
          </cell>
          <cell r="D66">
            <v>3</v>
          </cell>
          <cell r="E66" t="str">
            <v>St Jude</v>
          </cell>
        </row>
        <row r="67">
          <cell r="A67">
            <v>65</v>
          </cell>
          <cell r="B67" t="str">
            <v>Madelyn</v>
          </cell>
          <cell r="C67" t="str">
            <v>Kitchens</v>
          </cell>
          <cell r="D67">
            <v>7</v>
          </cell>
          <cell r="E67" t="str">
            <v>St Jude</v>
          </cell>
        </row>
        <row r="68">
          <cell r="A68">
            <v>66</v>
          </cell>
          <cell r="B68" t="str">
            <v>Charlie</v>
          </cell>
          <cell r="C68" t="str">
            <v>Kocher</v>
          </cell>
          <cell r="D68">
            <v>3</v>
          </cell>
          <cell r="E68" t="str">
            <v>St Jude</v>
          </cell>
        </row>
        <row r="69">
          <cell r="A69">
            <v>67</v>
          </cell>
          <cell r="B69" t="str">
            <v>Mac</v>
          </cell>
          <cell r="C69" t="str">
            <v>Kramer</v>
          </cell>
          <cell r="D69">
            <v>3</v>
          </cell>
          <cell r="E69" t="str">
            <v>St Jude</v>
          </cell>
        </row>
        <row r="70">
          <cell r="A70">
            <v>68</v>
          </cell>
          <cell r="B70" t="str">
            <v>Maric</v>
          </cell>
          <cell r="C70" t="str">
            <v>Kramer</v>
          </cell>
          <cell r="D70">
            <v>5</v>
          </cell>
          <cell r="E70" t="str">
            <v>St Jude</v>
          </cell>
        </row>
        <row r="71">
          <cell r="A71">
            <v>69</v>
          </cell>
          <cell r="B71" t="str">
            <v>Isaac</v>
          </cell>
          <cell r="C71" t="str">
            <v>Lara</v>
          </cell>
          <cell r="D71">
            <v>3</v>
          </cell>
          <cell r="E71" t="str">
            <v>St Jude</v>
          </cell>
        </row>
        <row r="72">
          <cell r="A72">
            <v>70</v>
          </cell>
          <cell r="B72" t="str">
            <v xml:space="preserve">Baylie </v>
          </cell>
          <cell r="C72" t="str">
            <v>Lauck</v>
          </cell>
          <cell r="D72">
            <v>7</v>
          </cell>
          <cell r="E72" t="str">
            <v>St Jude</v>
          </cell>
        </row>
        <row r="73">
          <cell r="A73">
            <v>71</v>
          </cell>
          <cell r="B73" t="str">
            <v xml:space="preserve">Maddie </v>
          </cell>
          <cell r="C73" t="str">
            <v>Lauck</v>
          </cell>
          <cell r="D73">
            <v>6</v>
          </cell>
          <cell r="E73" t="str">
            <v>St Jude</v>
          </cell>
        </row>
        <row r="74">
          <cell r="A74">
            <v>72</v>
          </cell>
          <cell r="B74" t="str">
            <v>Xavier</v>
          </cell>
          <cell r="C74" t="str">
            <v>Lawrie</v>
          </cell>
          <cell r="D74">
            <v>7</v>
          </cell>
          <cell r="E74" t="str">
            <v>St Jude</v>
          </cell>
        </row>
        <row r="75">
          <cell r="A75">
            <v>73</v>
          </cell>
          <cell r="B75" t="str">
            <v>Bridget</v>
          </cell>
          <cell r="C75" t="str">
            <v>Lehner</v>
          </cell>
          <cell r="D75">
            <v>5</v>
          </cell>
          <cell r="E75" t="str">
            <v>St Jude</v>
          </cell>
        </row>
        <row r="76">
          <cell r="A76">
            <v>74</v>
          </cell>
          <cell r="B76" t="str">
            <v>Megan</v>
          </cell>
          <cell r="C76" t="str">
            <v>Lehner</v>
          </cell>
          <cell r="D76">
            <v>6</v>
          </cell>
          <cell r="E76" t="str">
            <v>St Jude</v>
          </cell>
        </row>
        <row r="77">
          <cell r="A77">
            <v>75</v>
          </cell>
          <cell r="B77" t="str">
            <v>J R</v>
          </cell>
          <cell r="C77" t="str">
            <v>Link</v>
          </cell>
          <cell r="D77">
            <v>6</v>
          </cell>
          <cell r="E77" t="str">
            <v>St Jude</v>
          </cell>
        </row>
        <row r="78">
          <cell r="A78">
            <v>76</v>
          </cell>
          <cell r="B78" t="str">
            <v>Brayan</v>
          </cell>
          <cell r="C78" t="str">
            <v>Lopez</v>
          </cell>
          <cell r="D78">
            <v>8</v>
          </cell>
          <cell r="E78" t="str">
            <v>St Jude</v>
          </cell>
        </row>
        <row r="79">
          <cell r="A79">
            <v>77</v>
          </cell>
          <cell r="B79" t="str">
            <v>Adrian</v>
          </cell>
          <cell r="C79" t="str">
            <v>Maldonado</v>
          </cell>
          <cell r="D79">
            <v>3</v>
          </cell>
          <cell r="E79" t="str">
            <v>St Jude</v>
          </cell>
        </row>
        <row r="80">
          <cell r="A80">
            <v>78</v>
          </cell>
          <cell r="B80" t="str">
            <v>Alex</v>
          </cell>
          <cell r="C80" t="str">
            <v>Maled</v>
          </cell>
          <cell r="D80">
            <v>7</v>
          </cell>
          <cell r="E80" t="str">
            <v>St Jude</v>
          </cell>
        </row>
        <row r="81">
          <cell r="A81">
            <v>79</v>
          </cell>
          <cell r="B81" t="str">
            <v>Isaac</v>
          </cell>
          <cell r="C81" t="str">
            <v>Mappes</v>
          </cell>
          <cell r="D81">
            <v>4</v>
          </cell>
          <cell r="E81" t="str">
            <v>St Jude</v>
          </cell>
        </row>
        <row r="82">
          <cell r="A82">
            <v>80</v>
          </cell>
          <cell r="B82" t="str">
            <v>Miriam</v>
          </cell>
          <cell r="C82" t="str">
            <v>Mappes</v>
          </cell>
          <cell r="D82">
            <v>7</v>
          </cell>
          <cell r="E82" t="str">
            <v>St Jude</v>
          </cell>
        </row>
        <row r="83">
          <cell r="A83">
            <v>81</v>
          </cell>
          <cell r="B83" t="str">
            <v xml:space="preserve">Anthony </v>
          </cell>
          <cell r="C83" t="str">
            <v>Marino</v>
          </cell>
          <cell r="D83">
            <v>8</v>
          </cell>
          <cell r="E83" t="str">
            <v>St Jude</v>
          </cell>
        </row>
        <row r="84">
          <cell r="A84">
            <v>82</v>
          </cell>
          <cell r="B84" t="str">
            <v>Claire</v>
          </cell>
          <cell r="C84" t="str">
            <v>May</v>
          </cell>
          <cell r="D84">
            <v>7</v>
          </cell>
          <cell r="E84" t="str">
            <v>St Jude</v>
          </cell>
        </row>
        <row r="85">
          <cell r="A85">
            <v>83</v>
          </cell>
          <cell r="B85" t="str">
            <v xml:space="preserve">Jack </v>
          </cell>
          <cell r="C85" t="str">
            <v>May</v>
          </cell>
          <cell r="D85">
            <v>4</v>
          </cell>
          <cell r="E85" t="str">
            <v>St Jude</v>
          </cell>
        </row>
        <row r="86">
          <cell r="A86">
            <v>84</v>
          </cell>
          <cell r="B86" t="str">
            <v>Will</v>
          </cell>
          <cell r="C86" t="str">
            <v>May</v>
          </cell>
          <cell r="D86">
            <v>8</v>
          </cell>
          <cell r="E86" t="str">
            <v>St Jude</v>
          </cell>
        </row>
        <row r="87">
          <cell r="A87">
            <v>85</v>
          </cell>
          <cell r="B87" t="str">
            <v xml:space="preserve">Julia </v>
          </cell>
          <cell r="C87" t="str">
            <v>Mayer</v>
          </cell>
          <cell r="D87">
            <v>3</v>
          </cell>
          <cell r="E87" t="str">
            <v>St Jude</v>
          </cell>
        </row>
        <row r="88">
          <cell r="A88">
            <v>86</v>
          </cell>
          <cell r="B88" t="str">
            <v>Oliver</v>
          </cell>
          <cell r="C88" t="str">
            <v>Mayer</v>
          </cell>
          <cell r="D88">
            <v>3</v>
          </cell>
          <cell r="E88" t="str">
            <v>St Jude</v>
          </cell>
        </row>
        <row r="89">
          <cell r="A89">
            <v>87</v>
          </cell>
          <cell r="B89" t="str">
            <v>Haley</v>
          </cell>
          <cell r="C89" t="str">
            <v>McConnell</v>
          </cell>
          <cell r="D89">
            <v>8</v>
          </cell>
          <cell r="E89" t="str">
            <v>St Jude</v>
          </cell>
        </row>
        <row r="90">
          <cell r="A90">
            <v>88</v>
          </cell>
          <cell r="B90" t="str">
            <v>Andrew</v>
          </cell>
          <cell r="C90" t="str">
            <v>McMichael</v>
          </cell>
          <cell r="D90">
            <v>6</v>
          </cell>
          <cell r="E90" t="str">
            <v>St Jude</v>
          </cell>
        </row>
        <row r="91">
          <cell r="A91">
            <v>89</v>
          </cell>
          <cell r="B91" t="str">
            <v>Brandon</v>
          </cell>
          <cell r="C91" t="str">
            <v>Mejia-Herrera</v>
          </cell>
          <cell r="D91">
            <v>8</v>
          </cell>
          <cell r="E91" t="str">
            <v>St Jude</v>
          </cell>
        </row>
        <row r="92">
          <cell r="A92">
            <v>90</v>
          </cell>
          <cell r="B92" t="str">
            <v xml:space="preserve">Suri </v>
          </cell>
          <cell r="C92" t="str">
            <v>Mejia-Herrera</v>
          </cell>
          <cell r="D92">
            <v>3</v>
          </cell>
          <cell r="E92" t="str">
            <v>St Jude</v>
          </cell>
        </row>
        <row r="93">
          <cell r="A93">
            <v>91</v>
          </cell>
          <cell r="B93" t="str">
            <v>T J</v>
          </cell>
          <cell r="C93" t="str">
            <v>Michalak</v>
          </cell>
          <cell r="D93">
            <v>6</v>
          </cell>
          <cell r="E93" t="str">
            <v>St Jude</v>
          </cell>
        </row>
        <row r="94">
          <cell r="A94">
            <v>92</v>
          </cell>
          <cell r="B94" t="str">
            <v>Daniel</v>
          </cell>
          <cell r="C94" t="str">
            <v>Monroy</v>
          </cell>
          <cell r="D94">
            <v>3</v>
          </cell>
          <cell r="E94" t="str">
            <v>St Jude</v>
          </cell>
        </row>
        <row r="95">
          <cell r="A95">
            <v>93</v>
          </cell>
          <cell r="B95" t="str">
            <v>Colleen</v>
          </cell>
          <cell r="C95" t="str">
            <v>Moore</v>
          </cell>
          <cell r="D95">
            <v>8</v>
          </cell>
          <cell r="E95" t="str">
            <v>St Jude</v>
          </cell>
        </row>
        <row r="96">
          <cell r="A96">
            <v>94</v>
          </cell>
          <cell r="B96" t="str">
            <v>Lola</v>
          </cell>
          <cell r="C96" t="str">
            <v>Morelli</v>
          </cell>
          <cell r="D96">
            <v>5</v>
          </cell>
          <cell r="E96" t="str">
            <v>St Jude</v>
          </cell>
        </row>
        <row r="97">
          <cell r="A97">
            <v>95</v>
          </cell>
          <cell r="B97" t="str">
            <v>Perpetua</v>
          </cell>
          <cell r="C97" t="str">
            <v>Morey</v>
          </cell>
          <cell r="D97">
            <v>8</v>
          </cell>
          <cell r="E97" t="str">
            <v>St Jude</v>
          </cell>
        </row>
        <row r="98">
          <cell r="A98">
            <v>96</v>
          </cell>
          <cell r="B98" t="str">
            <v>Elizabeth</v>
          </cell>
          <cell r="C98" t="str">
            <v>Nelson</v>
          </cell>
          <cell r="D98">
            <v>8</v>
          </cell>
          <cell r="E98" t="str">
            <v>St Jude</v>
          </cell>
        </row>
        <row r="99">
          <cell r="A99">
            <v>97</v>
          </cell>
          <cell r="B99" t="str">
            <v>Evan</v>
          </cell>
          <cell r="C99" t="str">
            <v>Nielsen</v>
          </cell>
          <cell r="D99">
            <v>5</v>
          </cell>
          <cell r="E99" t="str">
            <v>St Jude</v>
          </cell>
        </row>
        <row r="100">
          <cell r="A100">
            <v>98</v>
          </cell>
          <cell r="B100" t="str">
            <v>Kayden</v>
          </cell>
          <cell r="C100" t="str">
            <v>Nordholt</v>
          </cell>
          <cell r="D100">
            <v>4</v>
          </cell>
          <cell r="E100" t="str">
            <v>St Jude</v>
          </cell>
        </row>
        <row r="101">
          <cell r="A101">
            <v>99</v>
          </cell>
          <cell r="B101" t="str">
            <v>Lucas</v>
          </cell>
          <cell r="C101" t="str">
            <v>Orrick</v>
          </cell>
          <cell r="D101">
            <v>7</v>
          </cell>
          <cell r="E101" t="str">
            <v>St Jude</v>
          </cell>
        </row>
        <row r="102">
          <cell r="A102">
            <v>100</v>
          </cell>
          <cell r="B102" t="str">
            <v xml:space="preserve">Penny </v>
          </cell>
          <cell r="C102" t="str">
            <v>Perkins</v>
          </cell>
          <cell r="D102">
            <v>7</v>
          </cell>
          <cell r="E102" t="str">
            <v>St Jude</v>
          </cell>
        </row>
        <row r="103">
          <cell r="A103">
            <v>101</v>
          </cell>
          <cell r="B103" t="str">
            <v>Sammy</v>
          </cell>
          <cell r="C103" t="str">
            <v>Perkins</v>
          </cell>
          <cell r="D103">
            <v>4</v>
          </cell>
          <cell r="E103" t="str">
            <v>St Jude</v>
          </cell>
        </row>
        <row r="104">
          <cell r="A104">
            <v>102</v>
          </cell>
          <cell r="B104" t="str">
            <v xml:space="preserve">Addie </v>
          </cell>
          <cell r="C104" t="str">
            <v>Phillips</v>
          </cell>
          <cell r="D104">
            <v>7</v>
          </cell>
          <cell r="E104" t="str">
            <v>St Jude</v>
          </cell>
        </row>
        <row r="105">
          <cell r="A105">
            <v>103</v>
          </cell>
          <cell r="B105" t="str">
            <v>Nora</v>
          </cell>
          <cell r="C105" t="str">
            <v>Phillips</v>
          </cell>
          <cell r="D105">
            <v>5</v>
          </cell>
          <cell r="E105" t="str">
            <v>St Jude</v>
          </cell>
        </row>
        <row r="106">
          <cell r="A106">
            <v>104</v>
          </cell>
          <cell r="B106" t="str">
            <v>Alex</v>
          </cell>
          <cell r="C106" t="str">
            <v>Plahitko</v>
          </cell>
          <cell r="D106">
            <v>8</v>
          </cell>
          <cell r="E106" t="str">
            <v>St Jude</v>
          </cell>
        </row>
        <row r="107">
          <cell r="A107">
            <v>105</v>
          </cell>
          <cell r="B107" t="str">
            <v>Rocio</v>
          </cell>
          <cell r="C107" t="str">
            <v>Ramirez-Vera</v>
          </cell>
          <cell r="D107">
            <v>8</v>
          </cell>
          <cell r="E107" t="str">
            <v>St Jude</v>
          </cell>
        </row>
        <row r="108">
          <cell r="A108">
            <v>106</v>
          </cell>
          <cell r="B108" t="str">
            <v>Emilia</v>
          </cell>
          <cell r="C108" t="str">
            <v>Reutebuch</v>
          </cell>
          <cell r="D108">
            <v>6</v>
          </cell>
          <cell r="E108" t="str">
            <v>St Jude</v>
          </cell>
        </row>
        <row r="109">
          <cell r="A109">
            <v>107</v>
          </cell>
          <cell r="B109" t="str">
            <v>Jessy</v>
          </cell>
          <cell r="C109" t="str">
            <v>Rico</v>
          </cell>
          <cell r="D109">
            <v>8</v>
          </cell>
          <cell r="E109" t="str">
            <v>St Jude</v>
          </cell>
        </row>
        <row r="110">
          <cell r="A110">
            <v>108</v>
          </cell>
          <cell r="B110" t="str">
            <v xml:space="preserve">Nate </v>
          </cell>
          <cell r="C110" t="str">
            <v>Russell</v>
          </cell>
          <cell r="D110">
            <v>5</v>
          </cell>
          <cell r="E110" t="str">
            <v>St Jude</v>
          </cell>
        </row>
        <row r="111">
          <cell r="A111">
            <v>109</v>
          </cell>
          <cell r="B111" t="str">
            <v>Carrianne</v>
          </cell>
          <cell r="C111" t="str">
            <v>Sabina</v>
          </cell>
          <cell r="D111">
            <v>8</v>
          </cell>
          <cell r="E111" t="str">
            <v>St Jude</v>
          </cell>
        </row>
        <row r="112">
          <cell r="A112">
            <v>110</v>
          </cell>
          <cell r="B112" t="str">
            <v>Emily</v>
          </cell>
          <cell r="C112" t="str">
            <v>Salazar</v>
          </cell>
          <cell r="D112">
            <v>8</v>
          </cell>
          <cell r="E112" t="str">
            <v>St Jude</v>
          </cell>
        </row>
        <row r="113">
          <cell r="A113">
            <v>111</v>
          </cell>
          <cell r="B113" t="str">
            <v>Jose</v>
          </cell>
          <cell r="C113" t="str">
            <v>Salazar</v>
          </cell>
          <cell r="D113">
            <v>5</v>
          </cell>
          <cell r="E113" t="str">
            <v>St Jude</v>
          </cell>
        </row>
        <row r="114">
          <cell r="A114">
            <v>112</v>
          </cell>
          <cell r="B114" t="str">
            <v>Nathalia</v>
          </cell>
          <cell r="C114" t="str">
            <v>Sanchez</v>
          </cell>
          <cell r="D114">
            <v>8</v>
          </cell>
          <cell r="E114" t="str">
            <v>St Jude</v>
          </cell>
        </row>
        <row r="115">
          <cell r="A115">
            <v>113</v>
          </cell>
          <cell r="B115" t="str">
            <v>Marcus</v>
          </cell>
          <cell r="C115" t="str">
            <v>Schneider</v>
          </cell>
          <cell r="D115">
            <v>5</v>
          </cell>
          <cell r="E115" t="str">
            <v>St Jude</v>
          </cell>
        </row>
        <row r="116">
          <cell r="A116">
            <v>114</v>
          </cell>
          <cell r="B116" t="str">
            <v>Sophie</v>
          </cell>
          <cell r="C116" t="str">
            <v>Schneider</v>
          </cell>
          <cell r="D116">
            <v>8</v>
          </cell>
          <cell r="E116" t="str">
            <v>St Jude</v>
          </cell>
        </row>
        <row r="117">
          <cell r="A117">
            <v>115</v>
          </cell>
          <cell r="B117" t="str">
            <v>Peyton</v>
          </cell>
          <cell r="C117" t="str">
            <v>Schnitzmeyer</v>
          </cell>
          <cell r="D117">
            <v>8</v>
          </cell>
          <cell r="E117" t="str">
            <v>St Jude</v>
          </cell>
        </row>
        <row r="118">
          <cell r="A118">
            <v>116</v>
          </cell>
          <cell r="B118" t="str">
            <v>Aleigha</v>
          </cell>
          <cell r="C118" t="str">
            <v>Schoettle</v>
          </cell>
          <cell r="D118">
            <v>5</v>
          </cell>
          <cell r="E118" t="str">
            <v>St Jude</v>
          </cell>
        </row>
        <row r="119">
          <cell r="A119">
            <v>117</v>
          </cell>
          <cell r="B119" t="str">
            <v>Darrian</v>
          </cell>
          <cell r="C119" t="str">
            <v>Schoettle</v>
          </cell>
          <cell r="D119">
            <v>7</v>
          </cell>
          <cell r="E119" t="str">
            <v>St Jude</v>
          </cell>
        </row>
        <row r="120">
          <cell r="A120">
            <v>118</v>
          </cell>
          <cell r="B120" t="str">
            <v>Lauren</v>
          </cell>
          <cell r="C120" t="str">
            <v>Schweers</v>
          </cell>
          <cell r="D120">
            <v>7</v>
          </cell>
          <cell r="E120" t="str">
            <v>St Jude</v>
          </cell>
        </row>
        <row r="121">
          <cell r="A121">
            <v>119</v>
          </cell>
          <cell r="B121" t="str">
            <v xml:space="preserve">Brooklyn </v>
          </cell>
          <cell r="C121" t="str">
            <v>Seibert</v>
          </cell>
          <cell r="D121">
            <v>7</v>
          </cell>
          <cell r="E121" t="str">
            <v>St Jude</v>
          </cell>
        </row>
        <row r="122">
          <cell r="A122">
            <v>120</v>
          </cell>
          <cell r="B122" t="str">
            <v xml:space="preserve">Taylor </v>
          </cell>
          <cell r="C122" t="str">
            <v>Seibert</v>
          </cell>
          <cell r="D122">
            <v>4</v>
          </cell>
          <cell r="E122" t="str">
            <v>St Jude</v>
          </cell>
        </row>
        <row r="123">
          <cell r="A123">
            <v>121</v>
          </cell>
          <cell r="B123" t="str">
            <v>Judd</v>
          </cell>
          <cell r="C123" t="str">
            <v>Selke</v>
          </cell>
          <cell r="D123">
            <v>8</v>
          </cell>
          <cell r="E123" t="str">
            <v>St Jude</v>
          </cell>
        </row>
        <row r="124">
          <cell r="A124">
            <v>122</v>
          </cell>
          <cell r="B124" t="str">
            <v>Dominic</v>
          </cell>
          <cell r="C124" t="str">
            <v>Smith</v>
          </cell>
          <cell r="D124">
            <v>3</v>
          </cell>
          <cell r="E124" t="str">
            <v>St Jude</v>
          </cell>
        </row>
        <row r="125">
          <cell r="A125">
            <v>123</v>
          </cell>
          <cell r="B125" t="str">
            <v>Nora</v>
          </cell>
          <cell r="C125" t="str">
            <v>Smith</v>
          </cell>
          <cell r="D125">
            <v>5</v>
          </cell>
          <cell r="E125" t="str">
            <v>St Jude</v>
          </cell>
        </row>
        <row r="126">
          <cell r="A126">
            <v>124</v>
          </cell>
          <cell r="B126" t="str">
            <v>Guadalupe</v>
          </cell>
          <cell r="C126" t="str">
            <v>Soberanes</v>
          </cell>
          <cell r="D126">
            <v>7</v>
          </cell>
          <cell r="E126" t="str">
            <v>St Jude</v>
          </cell>
        </row>
        <row r="127">
          <cell r="A127">
            <v>125</v>
          </cell>
          <cell r="B127" t="str">
            <v>Charlie</v>
          </cell>
          <cell r="C127" t="str">
            <v>Spearing</v>
          </cell>
          <cell r="D127">
            <v>7</v>
          </cell>
          <cell r="E127" t="str">
            <v>St Jude</v>
          </cell>
        </row>
        <row r="128">
          <cell r="A128">
            <v>126</v>
          </cell>
          <cell r="B128" t="str">
            <v>Rosanna</v>
          </cell>
          <cell r="C128" t="str">
            <v>Spearing</v>
          </cell>
          <cell r="D128">
            <v>5</v>
          </cell>
          <cell r="E128" t="str">
            <v>St Jude</v>
          </cell>
        </row>
        <row r="129">
          <cell r="A129">
            <v>127</v>
          </cell>
          <cell r="B129" t="str">
            <v>Thomas</v>
          </cell>
          <cell r="C129" t="str">
            <v>Spearing</v>
          </cell>
          <cell r="D129">
            <v>3</v>
          </cell>
          <cell r="E129" t="str">
            <v>St Jude</v>
          </cell>
        </row>
        <row r="130">
          <cell r="A130">
            <v>128</v>
          </cell>
          <cell r="B130" t="str">
            <v>Fiersen</v>
          </cell>
          <cell r="C130" t="str">
            <v>Steele</v>
          </cell>
          <cell r="D130">
            <v>5</v>
          </cell>
          <cell r="E130" t="str">
            <v>St Jude</v>
          </cell>
        </row>
        <row r="131">
          <cell r="A131">
            <v>129</v>
          </cell>
          <cell r="B131" t="str">
            <v>Gabriel</v>
          </cell>
          <cell r="C131" t="str">
            <v>Sulit</v>
          </cell>
          <cell r="D131">
            <v>6</v>
          </cell>
          <cell r="E131" t="str">
            <v>St Jude</v>
          </cell>
        </row>
        <row r="132">
          <cell r="A132">
            <v>130</v>
          </cell>
          <cell r="B132" t="str">
            <v>Patrick</v>
          </cell>
          <cell r="C132" t="str">
            <v>Tiernan</v>
          </cell>
          <cell r="D132">
            <v>8</v>
          </cell>
          <cell r="E132" t="str">
            <v>St Jude</v>
          </cell>
        </row>
        <row r="133">
          <cell r="A133">
            <v>131</v>
          </cell>
          <cell r="B133" t="str">
            <v>Brady</v>
          </cell>
          <cell r="C133" t="str">
            <v>Tillar</v>
          </cell>
          <cell r="D133">
            <v>7</v>
          </cell>
          <cell r="E133" t="str">
            <v>St Jude</v>
          </cell>
        </row>
        <row r="134">
          <cell r="A134">
            <v>132</v>
          </cell>
          <cell r="B134" t="str">
            <v xml:space="preserve">Wren </v>
          </cell>
          <cell r="C134" t="str">
            <v>Tilson</v>
          </cell>
          <cell r="D134">
            <v>4</v>
          </cell>
          <cell r="E134" t="str">
            <v>St Jude</v>
          </cell>
        </row>
        <row r="135">
          <cell r="A135">
            <v>133</v>
          </cell>
          <cell r="B135" t="str">
            <v>Reagan</v>
          </cell>
          <cell r="C135" t="str">
            <v>Turk</v>
          </cell>
          <cell r="D135">
            <v>7</v>
          </cell>
          <cell r="E135" t="str">
            <v>St Jude</v>
          </cell>
        </row>
        <row r="136">
          <cell r="A136">
            <v>134</v>
          </cell>
          <cell r="B136" t="str">
            <v>Valerie</v>
          </cell>
          <cell r="C136" t="str">
            <v>Turner</v>
          </cell>
          <cell r="D136">
            <v>7</v>
          </cell>
          <cell r="E136" t="str">
            <v>St Jude</v>
          </cell>
        </row>
        <row r="137">
          <cell r="A137">
            <v>135</v>
          </cell>
          <cell r="B137" t="str">
            <v>Max</v>
          </cell>
          <cell r="C137" t="str">
            <v>Weliever</v>
          </cell>
          <cell r="D137">
            <v>4</v>
          </cell>
          <cell r="E137" t="str">
            <v>St Jude</v>
          </cell>
        </row>
        <row r="138">
          <cell r="A138">
            <v>136</v>
          </cell>
          <cell r="B138" t="str">
            <v>Alaina</v>
          </cell>
          <cell r="C138" t="str">
            <v>Whiteley</v>
          </cell>
          <cell r="D138">
            <v>6</v>
          </cell>
          <cell r="E138" t="str">
            <v>St Jude</v>
          </cell>
        </row>
        <row r="139">
          <cell r="A139">
            <v>137</v>
          </cell>
          <cell r="B139" t="str">
            <v>Elizabeth</v>
          </cell>
          <cell r="C139" t="str">
            <v>Wilson</v>
          </cell>
          <cell r="D139">
            <v>5</v>
          </cell>
          <cell r="E139" t="str">
            <v>St Jude</v>
          </cell>
        </row>
        <row r="140">
          <cell r="A140">
            <v>138</v>
          </cell>
          <cell r="B140" t="str">
            <v xml:space="preserve">Josie </v>
          </cell>
          <cell r="C140" t="str">
            <v>Wilson</v>
          </cell>
          <cell r="D140">
            <v>7</v>
          </cell>
          <cell r="E140" t="str">
            <v>St Jude</v>
          </cell>
        </row>
        <row r="141">
          <cell r="A141">
            <v>139</v>
          </cell>
          <cell r="B141" t="str">
            <v xml:space="preserve">Evan </v>
          </cell>
          <cell r="C141" t="str">
            <v>Wright</v>
          </cell>
          <cell r="D141">
            <v>6</v>
          </cell>
          <cell r="E141" t="str">
            <v>St Jude</v>
          </cell>
        </row>
        <row r="142">
          <cell r="A142">
            <v>140</v>
          </cell>
          <cell r="B142" t="str">
            <v>Carmen</v>
          </cell>
          <cell r="C142" t="str">
            <v>Yentura</v>
          </cell>
          <cell r="D142">
            <v>4</v>
          </cell>
          <cell r="E142" t="str">
            <v>St Jude</v>
          </cell>
        </row>
        <row r="143">
          <cell r="A143">
            <v>141</v>
          </cell>
          <cell r="B143" t="str">
            <v>Vaylen</v>
          </cell>
          <cell r="C143" t="str">
            <v>Arnold</v>
          </cell>
          <cell r="D143">
            <v>5</v>
          </cell>
          <cell r="E143" t="str">
            <v>OLG</v>
          </cell>
        </row>
        <row r="144">
          <cell r="A144">
            <v>142</v>
          </cell>
          <cell r="B144" t="str">
            <v>Luis-Enrique</v>
          </cell>
          <cell r="C144" t="str">
            <v>Corona</v>
          </cell>
          <cell r="D144">
            <v>3</v>
          </cell>
          <cell r="E144" t="str">
            <v>OLG</v>
          </cell>
        </row>
        <row r="145">
          <cell r="A145">
            <v>143</v>
          </cell>
          <cell r="B145" t="str">
            <v>Nick</v>
          </cell>
          <cell r="C145" t="str">
            <v>Jackson</v>
          </cell>
          <cell r="D145">
            <v>8</v>
          </cell>
          <cell r="E145" t="str">
            <v>OLG</v>
          </cell>
        </row>
        <row r="146">
          <cell r="A146">
            <v>144</v>
          </cell>
          <cell r="B146" t="str">
            <v>Corryn</v>
          </cell>
          <cell r="C146" t="str">
            <v>Moster</v>
          </cell>
          <cell r="D146">
            <v>4</v>
          </cell>
          <cell r="E146" t="str">
            <v>OLG</v>
          </cell>
        </row>
        <row r="147">
          <cell r="A147">
            <v>145</v>
          </cell>
          <cell r="B147" t="str">
            <v>John</v>
          </cell>
          <cell r="C147" t="str">
            <v>Seguin</v>
          </cell>
          <cell r="D147">
            <v>6</v>
          </cell>
          <cell r="E147" t="str">
            <v>OLG</v>
          </cell>
        </row>
        <row r="148">
          <cell r="A148">
            <v>146</v>
          </cell>
          <cell r="B148" t="str">
            <v>Max</v>
          </cell>
          <cell r="C148" t="str">
            <v>Shank</v>
          </cell>
          <cell r="D148">
            <v>4</v>
          </cell>
          <cell r="E148" t="str">
            <v>OLG</v>
          </cell>
        </row>
        <row r="149">
          <cell r="A149">
            <v>147</v>
          </cell>
          <cell r="B149" t="str">
            <v>Evan</v>
          </cell>
          <cell r="C149" t="str">
            <v>Stark</v>
          </cell>
          <cell r="D149">
            <v>3</v>
          </cell>
          <cell r="E149" t="str">
            <v>OLG</v>
          </cell>
        </row>
        <row r="150">
          <cell r="A150">
            <v>148</v>
          </cell>
          <cell r="B150" t="str">
            <v>Evelynn</v>
          </cell>
          <cell r="C150" t="str">
            <v>Vermillion</v>
          </cell>
          <cell r="D150">
            <v>3</v>
          </cell>
          <cell r="E150" t="str">
            <v>OLG</v>
          </cell>
        </row>
        <row r="151">
          <cell r="A151">
            <v>149</v>
          </cell>
          <cell r="B151" t="str">
            <v>Isabelle</v>
          </cell>
          <cell r="C151" t="str">
            <v>Vermillion</v>
          </cell>
          <cell r="D151">
            <v>7</v>
          </cell>
          <cell r="E151" t="str">
            <v>OLG</v>
          </cell>
        </row>
        <row r="152">
          <cell r="A152">
            <v>150</v>
          </cell>
          <cell r="B152" t="str">
            <v>Tyler</v>
          </cell>
          <cell r="C152" t="str">
            <v>Allen</v>
          </cell>
          <cell r="D152">
            <v>4</v>
          </cell>
          <cell r="E152" t="str">
            <v>SSFC</v>
          </cell>
        </row>
        <row r="153">
          <cell r="A153">
            <v>151</v>
          </cell>
          <cell r="B153" t="str">
            <v>Audie</v>
          </cell>
          <cell r="C153" t="str">
            <v>Altherr</v>
          </cell>
          <cell r="D153">
            <v>5</v>
          </cell>
          <cell r="E153" t="str">
            <v>SSFC</v>
          </cell>
        </row>
        <row r="154">
          <cell r="A154">
            <v>152</v>
          </cell>
          <cell r="B154" t="str">
            <v>Gabe</v>
          </cell>
          <cell r="C154" t="str">
            <v>Argiris</v>
          </cell>
          <cell r="D154">
            <v>6</v>
          </cell>
          <cell r="E154" t="str">
            <v>SSFC</v>
          </cell>
        </row>
        <row r="155">
          <cell r="A155">
            <v>153</v>
          </cell>
          <cell r="B155" t="str">
            <v>Lilah</v>
          </cell>
          <cell r="C155" t="str">
            <v>Argiris</v>
          </cell>
          <cell r="D155">
            <v>5</v>
          </cell>
          <cell r="E155" t="str">
            <v>SSFC</v>
          </cell>
        </row>
        <row r="156">
          <cell r="A156">
            <v>154</v>
          </cell>
          <cell r="B156" t="str">
            <v>Lucas</v>
          </cell>
          <cell r="C156" t="str">
            <v>Back</v>
          </cell>
          <cell r="D156">
            <v>4</v>
          </cell>
          <cell r="E156" t="str">
            <v>SSFC</v>
          </cell>
        </row>
        <row r="157">
          <cell r="A157">
            <v>155</v>
          </cell>
          <cell r="B157" t="str">
            <v>Madalyn</v>
          </cell>
          <cell r="C157" t="str">
            <v>Back</v>
          </cell>
          <cell r="D157">
            <v>6</v>
          </cell>
          <cell r="E157" t="str">
            <v>SSFC</v>
          </cell>
        </row>
        <row r="158">
          <cell r="A158">
            <v>156</v>
          </cell>
          <cell r="B158" t="str">
            <v>Savannah</v>
          </cell>
          <cell r="C158" t="str">
            <v>Beck</v>
          </cell>
          <cell r="D158">
            <v>8</v>
          </cell>
          <cell r="E158" t="str">
            <v>SSFC</v>
          </cell>
        </row>
        <row r="159">
          <cell r="A159">
            <v>157</v>
          </cell>
          <cell r="B159" t="str">
            <v>Parker</v>
          </cell>
          <cell r="C159" t="str">
            <v>Cipich</v>
          </cell>
          <cell r="D159">
            <v>4</v>
          </cell>
          <cell r="E159" t="str">
            <v>SSFC</v>
          </cell>
        </row>
        <row r="160">
          <cell r="A160">
            <v>158</v>
          </cell>
          <cell r="B160" t="str">
            <v>Jacob</v>
          </cell>
          <cell r="C160" t="str">
            <v>Clark</v>
          </cell>
          <cell r="D160">
            <v>4</v>
          </cell>
          <cell r="E160" t="str">
            <v>SSFC</v>
          </cell>
        </row>
        <row r="161">
          <cell r="A161">
            <v>159</v>
          </cell>
          <cell r="B161" t="str">
            <v>William</v>
          </cell>
          <cell r="C161" t="str">
            <v>Clark</v>
          </cell>
          <cell r="D161">
            <v>6</v>
          </cell>
          <cell r="E161" t="str">
            <v>SSFC</v>
          </cell>
        </row>
        <row r="162">
          <cell r="A162">
            <v>160</v>
          </cell>
          <cell r="B162" t="str">
            <v>Jacob</v>
          </cell>
          <cell r="C162" t="str">
            <v>Coppinger</v>
          </cell>
          <cell r="D162">
            <v>6</v>
          </cell>
          <cell r="E162" t="str">
            <v>SSFC</v>
          </cell>
        </row>
        <row r="163">
          <cell r="A163">
            <v>161</v>
          </cell>
          <cell r="B163" t="str">
            <v>Lauren</v>
          </cell>
          <cell r="C163" t="str">
            <v>Coppinger</v>
          </cell>
          <cell r="D163">
            <v>8</v>
          </cell>
          <cell r="E163" t="str">
            <v>SSFC</v>
          </cell>
        </row>
        <row r="164">
          <cell r="A164">
            <v>162</v>
          </cell>
          <cell r="B164" t="str">
            <v>Ava</v>
          </cell>
          <cell r="C164" t="str">
            <v>Cox</v>
          </cell>
          <cell r="D164">
            <v>6</v>
          </cell>
          <cell r="E164" t="str">
            <v>SSFC</v>
          </cell>
        </row>
        <row r="165">
          <cell r="A165">
            <v>163</v>
          </cell>
          <cell r="B165" t="str">
            <v>Cameron</v>
          </cell>
          <cell r="C165" t="str">
            <v>Cox</v>
          </cell>
          <cell r="D165">
            <v>7</v>
          </cell>
          <cell r="E165" t="str">
            <v>SSFC</v>
          </cell>
        </row>
        <row r="166">
          <cell r="A166">
            <v>164</v>
          </cell>
          <cell r="B166" t="str">
            <v>Tanner</v>
          </cell>
          <cell r="C166" t="str">
            <v>Cox</v>
          </cell>
          <cell r="D166">
            <v>7</v>
          </cell>
          <cell r="E166" t="str">
            <v>SSFC</v>
          </cell>
        </row>
        <row r="167">
          <cell r="A167">
            <v>165</v>
          </cell>
          <cell r="B167" t="str">
            <v xml:space="preserve">Anthony </v>
          </cell>
          <cell r="C167" t="str">
            <v>Cuadros</v>
          </cell>
          <cell r="D167">
            <v>7</v>
          </cell>
          <cell r="E167" t="str">
            <v>SSFC</v>
          </cell>
        </row>
        <row r="168">
          <cell r="A168">
            <v>166</v>
          </cell>
          <cell r="B168" t="str">
            <v xml:space="preserve">Matthew </v>
          </cell>
          <cell r="C168" t="str">
            <v>Cuadros</v>
          </cell>
          <cell r="D168">
            <v>4</v>
          </cell>
          <cell r="E168" t="str">
            <v>SSFC</v>
          </cell>
        </row>
        <row r="169">
          <cell r="A169">
            <v>167</v>
          </cell>
          <cell r="B169" t="str">
            <v>Evie</v>
          </cell>
          <cell r="C169" t="str">
            <v>Eble</v>
          </cell>
          <cell r="D169">
            <v>7</v>
          </cell>
          <cell r="E169" t="str">
            <v>SSFC</v>
          </cell>
        </row>
        <row r="170">
          <cell r="A170">
            <v>168</v>
          </cell>
          <cell r="B170" t="str">
            <v>Noel</v>
          </cell>
          <cell r="C170" t="str">
            <v>Eble</v>
          </cell>
          <cell r="D170">
            <v>6</v>
          </cell>
          <cell r="E170" t="str">
            <v>SSFC</v>
          </cell>
        </row>
        <row r="171">
          <cell r="A171">
            <v>169</v>
          </cell>
          <cell r="B171" t="str">
            <v>Xavier</v>
          </cell>
          <cell r="C171" t="str">
            <v>Eble</v>
          </cell>
          <cell r="D171">
            <v>4</v>
          </cell>
          <cell r="E171" t="str">
            <v>SSFC</v>
          </cell>
        </row>
        <row r="172">
          <cell r="A172">
            <v>170</v>
          </cell>
          <cell r="B172" t="str">
            <v>Kalie</v>
          </cell>
          <cell r="C172" t="str">
            <v>Garnel</v>
          </cell>
          <cell r="D172">
            <v>8</v>
          </cell>
          <cell r="E172" t="str">
            <v>SSFC</v>
          </cell>
        </row>
        <row r="173">
          <cell r="A173">
            <v>171</v>
          </cell>
          <cell r="B173" t="str">
            <v>Ava</v>
          </cell>
          <cell r="C173" t="str">
            <v>Giacobbe</v>
          </cell>
          <cell r="D173">
            <v>3</v>
          </cell>
          <cell r="E173" t="str">
            <v>SSFC</v>
          </cell>
        </row>
        <row r="174">
          <cell r="A174">
            <v>172</v>
          </cell>
          <cell r="B174" t="str">
            <v>Alexa</v>
          </cell>
          <cell r="C174" t="str">
            <v>Griffin</v>
          </cell>
          <cell r="D174">
            <v>5</v>
          </cell>
          <cell r="E174" t="str">
            <v>SSFC</v>
          </cell>
        </row>
        <row r="175">
          <cell r="A175">
            <v>173</v>
          </cell>
          <cell r="B175" t="str">
            <v>Alana</v>
          </cell>
          <cell r="C175" t="str">
            <v>Hawkins</v>
          </cell>
          <cell r="D175">
            <v>6</v>
          </cell>
          <cell r="E175" t="str">
            <v>SSFC</v>
          </cell>
        </row>
        <row r="176">
          <cell r="A176">
            <v>174</v>
          </cell>
          <cell r="B176" t="str">
            <v>Isais</v>
          </cell>
          <cell r="C176" t="str">
            <v>Hawkins</v>
          </cell>
          <cell r="D176">
            <v>4</v>
          </cell>
          <cell r="E176" t="str">
            <v>SSFC</v>
          </cell>
        </row>
        <row r="177">
          <cell r="A177">
            <v>175</v>
          </cell>
          <cell r="B177" t="str">
            <v>Alex</v>
          </cell>
          <cell r="C177" t="str">
            <v>Hazard</v>
          </cell>
          <cell r="D177">
            <v>4</v>
          </cell>
          <cell r="E177" t="str">
            <v>SSFC</v>
          </cell>
        </row>
        <row r="178">
          <cell r="A178">
            <v>176</v>
          </cell>
          <cell r="B178" t="str">
            <v>Charlie</v>
          </cell>
          <cell r="C178" t="str">
            <v>Hazard</v>
          </cell>
          <cell r="D178">
            <v>4</v>
          </cell>
          <cell r="E178" t="str">
            <v>SSFC</v>
          </cell>
        </row>
        <row r="179">
          <cell r="A179">
            <v>177</v>
          </cell>
          <cell r="B179" t="str">
            <v>Zachary</v>
          </cell>
          <cell r="C179" t="str">
            <v>Hellinga</v>
          </cell>
          <cell r="D179">
            <v>6</v>
          </cell>
          <cell r="E179" t="str">
            <v>SSFC</v>
          </cell>
        </row>
        <row r="180">
          <cell r="A180">
            <v>178</v>
          </cell>
          <cell r="B180" t="str">
            <v>Bo</v>
          </cell>
          <cell r="C180" t="str">
            <v>Huff</v>
          </cell>
          <cell r="D180">
            <v>3</v>
          </cell>
          <cell r="E180" t="str">
            <v>SSFC</v>
          </cell>
        </row>
        <row r="181">
          <cell r="A181">
            <v>179</v>
          </cell>
          <cell r="B181" t="str">
            <v>Cole</v>
          </cell>
          <cell r="C181" t="str">
            <v>Huff</v>
          </cell>
          <cell r="D181">
            <v>7</v>
          </cell>
          <cell r="E181" t="str">
            <v>SSFC</v>
          </cell>
        </row>
        <row r="182">
          <cell r="A182">
            <v>180</v>
          </cell>
          <cell r="B182" t="str">
            <v>Emma</v>
          </cell>
          <cell r="C182" t="str">
            <v>Karns</v>
          </cell>
          <cell r="D182">
            <v>5</v>
          </cell>
          <cell r="E182" t="str">
            <v>SSFC</v>
          </cell>
        </row>
        <row r="183">
          <cell r="A183">
            <v>181</v>
          </cell>
          <cell r="B183" t="str">
            <v>Evelyn</v>
          </cell>
          <cell r="C183" t="str">
            <v>Lewis</v>
          </cell>
          <cell r="D183">
            <v>5</v>
          </cell>
          <cell r="E183" t="str">
            <v>SSFC</v>
          </cell>
        </row>
        <row r="184">
          <cell r="A184">
            <v>182</v>
          </cell>
          <cell r="B184" t="str">
            <v>Sophia</v>
          </cell>
          <cell r="C184" t="str">
            <v>Lewis</v>
          </cell>
          <cell r="D184">
            <v>8</v>
          </cell>
          <cell r="E184" t="str">
            <v>SSFC</v>
          </cell>
        </row>
        <row r="185">
          <cell r="A185">
            <v>183</v>
          </cell>
          <cell r="B185" t="str">
            <v>Logan</v>
          </cell>
          <cell r="C185" t="str">
            <v>Linder</v>
          </cell>
          <cell r="D185">
            <v>7</v>
          </cell>
          <cell r="E185" t="str">
            <v>SSFC</v>
          </cell>
        </row>
        <row r="186">
          <cell r="A186">
            <v>184</v>
          </cell>
          <cell r="B186" t="str">
            <v>Thomas</v>
          </cell>
          <cell r="C186" t="str">
            <v>Mallers</v>
          </cell>
          <cell r="D186">
            <v>6</v>
          </cell>
          <cell r="E186" t="str">
            <v>SSFC</v>
          </cell>
        </row>
        <row r="187">
          <cell r="A187">
            <v>185</v>
          </cell>
          <cell r="B187" t="str">
            <v>Gretchen</v>
          </cell>
          <cell r="C187" t="str">
            <v>Meisberger</v>
          </cell>
          <cell r="D187">
            <v>6</v>
          </cell>
          <cell r="E187" t="str">
            <v>SSFC</v>
          </cell>
        </row>
        <row r="188">
          <cell r="A188">
            <v>186</v>
          </cell>
          <cell r="B188" t="str">
            <v>Kiersten</v>
          </cell>
          <cell r="C188" t="str">
            <v>Meisberger</v>
          </cell>
          <cell r="D188">
            <v>8</v>
          </cell>
          <cell r="E188" t="str">
            <v>SSFC</v>
          </cell>
        </row>
        <row r="189">
          <cell r="A189">
            <v>187</v>
          </cell>
          <cell r="B189" t="str">
            <v>Parker</v>
          </cell>
          <cell r="C189" t="str">
            <v>Meyers</v>
          </cell>
          <cell r="D189">
            <v>4</v>
          </cell>
          <cell r="E189" t="str">
            <v>SSFC</v>
          </cell>
        </row>
        <row r="190">
          <cell r="A190">
            <v>188</v>
          </cell>
          <cell r="B190" t="str">
            <v>Ava</v>
          </cell>
          <cell r="C190" t="str">
            <v>Nalley</v>
          </cell>
          <cell r="D190">
            <v>3</v>
          </cell>
          <cell r="E190" t="str">
            <v>SSFC</v>
          </cell>
        </row>
        <row r="191">
          <cell r="A191">
            <v>189</v>
          </cell>
          <cell r="B191" t="str">
            <v>Peyton</v>
          </cell>
          <cell r="C191" t="str">
            <v>Nalley</v>
          </cell>
          <cell r="D191">
            <v>7</v>
          </cell>
          <cell r="E191" t="str">
            <v>SSFC</v>
          </cell>
        </row>
        <row r="192">
          <cell r="A192">
            <v>190</v>
          </cell>
          <cell r="B192" t="str">
            <v>Ellie</v>
          </cell>
          <cell r="C192" t="str">
            <v>Neufelder</v>
          </cell>
          <cell r="D192">
            <v>3</v>
          </cell>
          <cell r="E192" t="str">
            <v>SSFC</v>
          </cell>
        </row>
        <row r="193">
          <cell r="A193">
            <v>191</v>
          </cell>
          <cell r="B193" t="str">
            <v>Lillie</v>
          </cell>
          <cell r="C193" t="str">
            <v>Neufelder</v>
          </cell>
          <cell r="D193">
            <v>4</v>
          </cell>
          <cell r="E193" t="str">
            <v>SSFC</v>
          </cell>
        </row>
        <row r="194">
          <cell r="A194">
            <v>192</v>
          </cell>
          <cell r="B194" t="str">
            <v>Sam</v>
          </cell>
          <cell r="C194" t="str">
            <v>Rodgers</v>
          </cell>
          <cell r="D194">
            <v>4</v>
          </cell>
          <cell r="E194" t="str">
            <v>SSFC</v>
          </cell>
        </row>
        <row r="195">
          <cell r="A195">
            <v>193</v>
          </cell>
          <cell r="B195" t="str">
            <v>Gabrielle</v>
          </cell>
          <cell r="C195" t="str">
            <v>Sallee</v>
          </cell>
          <cell r="D195">
            <v>4</v>
          </cell>
          <cell r="E195" t="str">
            <v>SSFC</v>
          </cell>
        </row>
        <row r="196">
          <cell r="A196">
            <v>194</v>
          </cell>
          <cell r="B196" t="str">
            <v>Matthias</v>
          </cell>
          <cell r="C196" t="str">
            <v>Sanchez</v>
          </cell>
          <cell r="D196">
            <v>3</v>
          </cell>
          <cell r="E196" t="str">
            <v>SSFC</v>
          </cell>
        </row>
        <row r="197">
          <cell r="A197">
            <v>195</v>
          </cell>
          <cell r="B197" t="str">
            <v>Sebastian</v>
          </cell>
          <cell r="C197" t="str">
            <v>Sanchez</v>
          </cell>
          <cell r="D197">
            <v>4</v>
          </cell>
          <cell r="E197" t="str">
            <v>SSFC</v>
          </cell>
        </row>
        <row r="198">
          <cell r="A198">
            <v>196</v>
          </cell>
          <cell r="B198" t="str">
            <v>Adalie</v>
          </cell>
          <cell r="C198" t="str">
            <v>Schembra</v>
          </cell>
          <cell r="D198">
            <v>3</v>
          </cell>
          <cell r="E198" t="str">
            <v>SSFC</v>
          </cell>
        </row>
        <row r="199">
          <cell r="A199">
            <v>197</v>
          </cell>
          <cell r="B199" t="str">
            <v>Richie</v>
          </cell>
          <cell r="C199" t="str">
            <v>Scheve</v>
          </cell>
          <cell r="D199">
            <v>5</v>
          </cell>
          <cell r="E199" t="str">
            <v>SSFC</v>
          </cell>
        </row>
        <row r="200">
          <cell r="A200">
            <v>198</v>
          </cell>
          <cell r="B200" t="str">
            <v>Luke</v>
          </cell>
          <cell r="C200" t="str">
            <v>Senac</v>
          </cell>
          <cell r="D200">
            <v>5</v>
          </cell>
          <cell r="E200" t="str">
            <v>SSFC</v>
          </cell>
        </row>
        <row r="201">
          <cell r="A201">
            <v>199</v>
          </cell>
          <cell r="B201" t="str">
            <v>Avalin</v>
          </cell>
          <cell r="C201" t="str">
            <v>Shirley</v>
          </cell>
          <cell r="D201">
            <v>7</v>
          </cell>
          <cell r="E201" t="str">
            <v>SSFC</v>
          </cell>
        </row>
        <row r="202">
          <cell r="A202">
            <v>200</v>
          </cell>
          <cell r="B202" t="str">
            <v>Maggie</v>
          </cell>
          <cell r="C202" t="str">
            <v>Shirley</v>
          </cell>
          <cell r="D202">
            <v>4</v>
          </cell>
          <cell r="E202" t="str">
            <v>SSFC</v>
          </cell>
        </row>
        <row r="203">
          <cell r="A203">
            <v>201</v>
          </cell>
          <cell r="B203" t="str">
            <v>Brayson</v>
          </cell>
          <cell r="C203" t="str">
            <v>Thomas</v>
          </cell>
          <cell r="D203">
            <v>4</v>
          </cell>
          <cell r="E203" t="str">
            <v>SSFC</v>
          </cell>
        </row>
        <row r="204">
          <cell r="A204">
            <v>202</v>
          </cell>
          <cell r="B204" t="str">
            <v>Camden</v>
          </cell>
          <cell r="C204" t="str">
            <v>Timberlake</v>
          </cell>
          <cell r="D204">
            <v>7</v>
          </cell>
          <cell r="E204" t="str">
            <v>SSFC</v>
          </cell>
        </row>
        <row r="205">
          <cell r="A205">
            <v>203</v>
          </cell>
          <cell r="B205" t="str">
            <v>Elijah</v>
          </cell>
          <cell r="C205" t="str">
            <v>Timberlake</v>
          </cell>
          <cell r="D205">
            <v>7</v>
          </cell>
          <cell r="E205" t="str">
            <v>SSFC</v>
          </cell>
        </row>
        <row r="206">
          <cell r="A206">
            <v>204</v>
          </cell>
          <cell r="B206" t="str">
            <v>Emma</v>
          </cell>
          <cell r="C206" t="str">
            <v>Timberlake</v>
          </cell>
          <cell r="D206">
            <v>6</v>
          </cell>
          <cell r="E206" t="str">
            <v>SSFC</v>
          </cell>
        </row>
        <row r="207">
          <cell r="A207">
            <v>205</v>
          </cell>
          <cell r="B207" t="str">
            <v>Isaac</v>
          </cell>
          <cell r="C207" t="str">
            <v>Timberlake</v>
          </cell>
          <cell r="D207">
            <v>6</v>
          </cell>
          <cell r="E207" t="str">
            <v>SSFC</v>
          </cell>
        </row>
        <row r="208">
          <cell r="A208">
            <v>206</v>
          </cell>
          <cell r="B208" t="str">
            <v>Sophia</v>
          </cell>
          <cell r="C208" t="str">
            <v>Timberlake</v>
          </cell>
          <cell r="D208">
            <v>7</v>
          </cell>
          <cell r="E208" t="str">
            <v>SSFC</v>
          </cell>
        </row>
        <row r="209">
          <cell r="A209">
            <v>207</v>
          </cell>
          <cell r="B209" t="str">
            <v>Megan</v>
          </cell>
          <cell r="C209" t="str">
            <v>Trieste</v>
          </cell>
          <cell r="D209">
            <v>5</v>
          </cell>
          <cell r="E209" t="str">
            <v>SSFC</v>
          </cell>
        </row>
        <row r="210">
          <cell r="A210">
            <v>208</v>
          </cell>
          <cell r="B210" t="str">
            <v>Hannah</v>
          </cell>
          <cell r="C210" t="str">
            <v>Vander Luitgaren</v>
          </cell>
          <cell r="D210">
            <v>3</v>
          </cell>
          <cell r="E210" t="str">
            <v>SSFC</v>
          </cell>
        </row>
        <row r="211">
          <cell r="A211">
            <v>209</v>
          </cell>
          <cell r="B211" t="str">
            <v>Olivia</v>
          </cell>
          <cell r="C211" t="str">
            <v>Vander Luitgaren</v>
          </cell>
          <cell r="D211">
            <v>3</v>
          </cell>
          <cell r="E211" t="str">
            <v>SSFC</v>
          </cell>
        </row>
        <row r="212">
          <cell r="A212">
            <v>210</v>
          </cell>
          <cell r="B212" t="str">
            <v>Sam</v>
          </cell>
          <cell r="C212" t="str">
            <v>Vaught</v>
          </cell>
          <cell r="D212">
            <v>8</v>
          </cell>
          <cell r="E212" t="str">
            <v>SSFC</v>
          </cell>
        </row>
        <row r="213">
          <cell r="A213">
            <v>211</v>
          </cell>
          <cell r="B213" t="str">
            <v>Owen</v>
          </cell>
          <cell r="C213" t="str">
            <v>Vincent</v>
          </cell>
          <cell r="D213">
            <v>3</v>
          </cell>
          <cell r="E213" t="str">
            <v>SSFC</v>
          </cell>
        </row>
        <row r="214">
          <cell r="A214">
            <v>212</v>
          </cell>
          <cell r="B214" t="str">
            <v>John</v>
          </cell>
          <cell r="C214" t="str">
            <v>Wagner</v>
          </cell>
          <cell r="D214">
            <v>8</v>
          </cell>
          <cell r="E214" t="str">
            <v>SSFC</v>
          </cell>
        </row>
        <row r="215">
          <cell r="A215">
            <v>213</v>
          </cell>
          <cell r="B215" t="str">
            <v>Jayden</v>
          </cell>
          <cell r="C215" t="str">
            <v>Wojcik</v>
          </cell>
          <cell r="D215">
            <v>8</v>
          </cell>
          <cell r="E215" t="str">
            <v>SSFC</v>
          </cell>
        </row>
        <row r="216">
          <cell r="A216">
            <v>214</v>
          </cell>
          <cell r="B216" t="str">
            <v>Alex</v>
          </cell>
          <cell r="C216" t="str">
            <v>Woodburn</v>
          </cell>
          <cell r="D216">
            <v>3</v>
          </cell>
          <cell r="E216" t="str">
            <v>SSFC</v>
          </cell>
        </row>
        <row r="217">
          <cell r="A217">
            <v>215</v>
          </cell>
          <cell r="B217" t="str">
            <v>Ashley</v>
          </cell>
          <cell r="C217" t="str">
            <v>Woodburn</v>
          </cell>
          <cell r="D217">
            <v>5</v>
          </cell>
          <cell r="E217" t="str">
            <v>SSFC</v>
          </cell>
        </row>
        <row r="218">
          <cell r="A218">
            <v>216</v>
          </cell>
          <cell r="B218" t="str">
            <v>Nicholas</v>
          </cell>
          <cell r="C218" t="str">
            <v>Woodburn</v>
          </cell>
          <cell r="D218">
            <v>7</v>
          </cell>
          <cell r="E218" t="str">
            <v>SSFC</v>
          </cell>
        </row>
        <row r="219">
          <cell r="A219">
            <v>217</v>
          </cell>
          <cell r="B219" t="str">
            <v>Ava</v>
          </cell>
          <cell r="C219" t="str">
            <v>Young</v>
          </cell>
          <cell r="D219">
            <v>7</v>
          </cell>
          <cell r="E219" t="str">
            <v>SSFC</v>
          </cell>
        </row>
        <row r="220">
          <cell r="A220">
            <v>218</v>
          </cell>
          <cell r="B220" t="str">
            <v>Tucker</v>
          </cell>
          <cell r="C220" t="str">
            <v>Young</v>
          </cell>
          <cell r="D220">
            <v>5</v>
          </cell>
          <cell r="E220" t="str">
            <v>SSFC</v>
          </cell>
        </row>
        <row r="221">
          <cell r="A221">
            <v>219</v>
          </cell>
          <cell r="B221" t="str">
            <v>Kane</v>
          </cell>
          <cell r="C221" t="str">
            <v>Youngs</v>
          </cell>
          <cell r="D221">
            <v>3</v>
          </cell>
          <cell r="E221" t="str">
            <v>SSFC</v>
          </cell>
        </row>
        <row r="222">
          <cell r="A222">
            <v>220</v>
          </cell>
          <cell r="B222" t="str">
            <v>Roman</v>
          </cell>
          <cell r="C222" t="str">
            <v>Youngs</v>
          </cell>
          <cell r="D222">
            <v>4</v>
          </cell>
          <cell r="E222" t="str">
            <v>SSFC</v>
          </cell>
        </row>
        <row r="223">
          <cell r="A223">
            <v>221</v>
          </cell>
          <cell r="B223" t="str">
            <v>Elly</v>
          </cell>
          <cell r="C223" t="str">
            <v>Agresta</v>
          </cell>
          <cell r="D223">
            <v>7</v>
          </cell>
          <cell r="E223" t="str">
            <v>United We Run</v>
          </cell>
        </row>
        <row r="224">
          <cell r="A224">
            <v>222</v>
          </cell>
          <cell r="B224" t="str">
            <v>Jack</v>
          </cell>
          <cell r="C224" t="str">
            <v>Andrews</v>
          </cell>
          <cell r="D224">
            <v>6</v>
          </cell>
          <cell r="E224" t="str">
            <v>United We Run</v>
          </cell>
        </row>
        <row r="225">
          <cell r="A225">
            <v>223</v>
          </cell>
          <cell r="B225" t="str">
            <v>Brynn</v>
          </cell>
          <cell r="C225" t="str">
            <v>Berry</v>
          </cell>
          <cell r="D225">
            <v>3</v>
          </cell>
          <cell r="E225" t="str">
            <v>United We Run</v>
          </cell>
        </row>
        <row r="226">
          <cell r="A226">
            <v>224</v>
          </cell>
          <cell r="B226" t="str">
            <v>Clare</v>
          </cell>
          <cell r="C226" t="str">
            <v>Bohacik</v>
          </cell>
          <cell r="D226">
            <v>5</v>
          </cell>
          <cell r="E226" t="str">
            <v>United We Run</v>
          </cell>
        </row>
        <row r="227">
          <cell r="A227">
            <v>225</v>
          </cell>
          <cell r="B227" t="str">
            <v>Caleb</v>
          </cell>
          <cell r="C227" t="str">
            <v>Brunson</v>
          </cell>
          <cell r="D227">
            <v>4</v>
          </cell>
          <cell r="E227" t="str">
            <v>United We Run</v>
          </cell>
        </row>
        <row r="228">
          <cell r="A228">
            <v>226</v>
          </cell>
          <cell r="B228" t="str">
            <v>Samantha</v>
          </cell>
          <cell r="C228" t="str">
            <v>Cereceres</v>
          </cell>
          <cell r="D228">
            <v>8</v>
          </cell>
          <cell r="E228" t="str">
            <v>United We Run</v>
          </cell>
        </row>
        <row r="229">
          <cell r="A229">
            <v>227</v>
          </cell>
          <cell r="B229" t="str">
            <v>Keira</v>
          </cell>
          <cell r="C229" t="str">
            <v>Chester</v>
          </cell>
          <cell r="D229">
            <v>8</v>
          </cell>
          <cell r="E229" t="str">
            <v>United We Run</v>
          </cell>
        </row>
        <row r="230">
          <cell r="A230">
            <v>228</v>
          </cell>
          <cell r="B230" t="str">
            <v>Carson</v>
          </cell>
          <cell r="C230" t="str">
            <v>Clark</v>
          </cell>
          <cell r="D230">
            <v>5</v>
          </cell>
          <cell r="E230" t="str">
            <v>United We Run</v>
          </cell>
        </row>
        <row r="231">
          <cell r="A231">
            <v>229</v>
          </cell>
          <cell r="B231" t="str">
            <v>Leah</v>
          </cell>
          <cell r="C231" t="str">
            <v>Clark</v>
          </cell>
          <cell r="D231">
            <v>6</v>
          </cell>
          <cell r="E231" t="str">
            <v>United We Run</v>
          </cell>
        </row>
        <row r="232">
          <cell r="A232">
            <v>230</v>
          </cell>
          <cell r="B232" t="str">
            <v>Mason</v>
          </cell>
          <cell r="C232" t="str">
            <v>Conway</v>
          </cell>
          <cell r="D232">
            <v>4</v>
          </cell>
          <cell r="E232" t="str">
            <v>United We Run</v>
          </cell>
        </row>
        <row r="233">
          <cell r="A233">
            <v>231</v>
          </cell>
          <cell r="B233" t="str">
            <v>Reed</v>
          </cell>
          <cell r="C233" t="str">
            <v>Cromwell</v>
          </cell>
          <cell r="D233">
            <v>4</v>
          </cell>
          <cell r="E233" t="str">
            <v>United We Run</v>
          </cell>
        </row>
        <row r="234">
          <cell r="A234">
            <v>232</v>
          </cell>
          <cell r="B234" t="str">
            <v>Joe</v>
          </cell>
          <cell r="C234" t="str">
            <v>Egan</v>
          </cell>
          <cell r="D234">
            <v>6</v>
          </cell>
          <cell r="E234" t="str">
            <v>United We Run</v>
          </cell>
        </row>
        <row r="235">
          <cell r="A235">
            <v>233</v>
          </cell>
          <cell r="B235" t="str">
            <v>Joel</v>
          </cell>
          <cell r="C235" t="str">
            <v>Elrod</v>
          </cell>
          <cell r="D235">
            <v>4</v>
          </cell>
          <cell r="E235" t="str">
            <v>United We Run</v>
          </cell>
        </row>
        <row r="236">
          <cell r="A236">
            <v>234</v>
          </cell>
          <cell r="B236" t="str">
            <v>Becca</v>
          </cell>
          <cell r="C236" t="str">
            <v>Engel</v>
          </cell>
          <cell r="D236">
            <v>7</v>
          </cell>
          <cell r="E236" t="str">
            <v>United We Run</v>
          </cell>
        </row>
        <row r="237">
          <cell r="A237">
            <v>235</v>
          </cell>
          <cell r="B237" t="str">
            <v>Hailey</v>
          </cell>
          <cell r="C237" t="str">
            <v>Engel</v>
          </cell>
          <cell r="D237">
            <v>6</v>
          </cell>
          <cell r="E237" t="str">
            <v>United We Run</v>
          </cell>
        </row>
        <row r="238">
          <cell r="A238">
            <v>236</v>
          </cell>
          <cell r="B238" t="str">
            <v>Hannah</v>
          </cell>
          <cell r="C238" t="str">
            <v>Ervin</v>
          </cell>
          <cell r="D238">
            <v>3</v>
          </cell>
          <cell r="E238" t="str">
            <v>United We Run</v>
          </cell>
        </row>
        <row r="239">
          <cell r="A239">
            <v>237</v>
          </cell>
          <cell r="B239" t="str">
            <v>Jake</v>
          </cell>
          <cell r="C239" t="str">
            <v>Gaskill</v>
          </cell>
          <cell r="D239">
            <v>6</v>
          </cell>
          <cell r="E239" t="str">
            <v>United We Run</v>
          </cell>
        </row>
        <row r="240">
          <cell r="A240">
            <v>238</v>
          </cell>
          <cell r="B240" t="str">
            <v>Sara</v>
          </cell>
          <cell r="C240" t="str">
            <v>Geier</v>
          </cell>
          <cell r="D240">
            <v>8</v>
          </cell>
          <cell r="E240" t="str">
            <v>United We Run</v>
          </cell>
        </row>
        <row r="241">
          <cell r="A241">
            <v>239</v>
          </cell>
          <cell r="B241" t="str">
            <v>Anthony</v>
          </cell>
          <cell r="C241" t="str">
            <v>Ianni</v>
          </cell>
          <cell r="D241">
            <v>8</v>
          </cell>
          <cell r="E241" t="str">
            <v>United We Run</v>
          </cell>
        </row>
        <row r="242">
          <cell r="A242">
            <v>240</v>
          </cell>
          <cell r="B242" t="str">
            <v>Alexander</v>
          </cell>
          <cell r="C242" t="str">
            <v>Jarvis</v>
          </cell>
          <cell r="D242">
            <v>6</v>
          </cell>
          <cell r="E242" t="str">
            <v>United We Run</v>
          </cell>
        </row>
        <row r="243">
          <cell r="A243">
            <v>241</v>
          </cell>
          <cell r="B243" t="str">
            <v>Ella</v>
          </cell>
          <cell r="C243" t="str">
            <v>Johnson</v>
          </cell>
          <cell r="D243">
            <v>4</v>
          </cell>
          <cell r="E243" t="str">
            <v>United We Run</v>
          </cell>
        </row>
        <row r="244">
          <cell r="A244">
            <v>242</v>
          </cell>
          <cell r="B244" t="str">
            <v>Alexis</v>
          </cell>
          <cell r="C244" t="str">
            <v>Kabat</v>
          </cell>
          <cell r="D244">
            <v>5</v>
          </cell>
          <cell r="E244" t="str">
            <v>United We Run</v>
          </cell>
        </row>
        <row r="245">
          <cell r="A245">
            <v>243</v>
          </cell>
          <cell r="B245" t="str">
            <v>Peyton</v>
          </cell>
          <cell r="C245" t="str">
            <v>Kocher</v>
          </cell>
          <cell r="D245">
            <v>6</v>
          </cell>
          <cell r="E245" t="str">
            <v>United We Run</v>
          </cell>
        </row>
        <row r="246">
          <cell r="A246">
            <v>244</v>
          </cell>
          <cell r="B246" t="str">
            <v>Ava</v>
          </cell>
          <cell r="C246" t="str">
            <v>Kress</v>
          </cell>
          <cell r="D246">
            <v>6</v>
          </cell>
          <cell r="E246" t="str">
            <v>United We Run</v>
          </cell>
        </row>
        <row r="247">
          <cell r="A247">
            <v>245</v>
          </cell>
          <cell r="B247" t="str">
            <v>Isaiah</v>
          </cell>
          <cell r="C247" t="str">
            <v>Littell</v>
          </cell>
          <cell r="D247">
            <v>7</v>
          </cell>
          <cell r="E247" t="str">
            <v>United We Run</v>
          </cell>
        </row>
        <row r="248">
          <cell r="A248">
            <v>246</v>
          </cell>
          <cell r="B248" t="str">
            <v>Nicholas</v>
          </cell>
          <cell r="C248" t="str">
            <v>Martin</v>
          </cell>
          <cell r="D248">
            <v>8</v>
          </cell>
          <cell r="E248" t="str">
            <v>United We Run</v>
          </cell>
        </row>
        <row r="249">
          <cell r="A249">
            <v>247</v>
          </cell>
          <cell r="B249" t="str">
            <v>Oliver</v>
          </cell>
          <cell r="C249" t="str">
            <v>McClellan</v>
          </cell>
          <cell r="D249">
            <v>4</v>
          </cell>
          <cell r="E249" t="str">
            <v>United We Run</v>
          </cell>
        </row>
        <row r="250">
          <cell r="A250">
            <v>248</v>
          </cell>
          <cell r="B250" t="str">
            <v>Aidan</v>
          </cell>
          <cell r="C250" t="str">
            <v>McGuire</v>
          </cell>
          <cell r="D250">
            <v>4</v>
          </cell>
          <cell r="E250" t="str">
            <v>United We Run</v>
          </cell>
        </row>
        <row r="251">
          <cell r="A251">
            <v>249</v>
          </cell>
          <cell r="B251" t="str">
            <v>Griffin</v>
          </cell>
          <cell r="C251" t="str">
            <v>McGuire</v>
          </cell>
          <cell r="D251">
            <v>4</v>
          </cell>
          <cell r="E251" t="str">
            <v>United We Run</v>
          </cell>
        </row>
        <row r="252">
          <cell r="A252">
            <v>250</v>
          </cell>
          <cell r="B252" t="str">
            <v>Vitya</v>
          </cell>
          <cell r="C252" t="str">
            <v>McGuire</v>
          </cell>
          <cell r="D252">
            <v>7</v>
          </cell>
          <cell r="E252" t="str">
            <v>United We Run</v>
          </cell>
        </row>
        <row r="253">
          <cell r="A253">
            <v>251</v>
          </cell>
          <cell r="B253" t="str">
            <v>Molly</v>
          </cell>
          <cell r="C253" t="str">
            <v>Mockaitis</v>
          </cell>
          <cell r="D253">
            <v>7</v>
          </cell>
          <cell r="E253" t="str">
            <v>United We Run</v>
          </cell>
        </row>
        <row r="254">
          <cell r="A254">
            <v>252</v>
          </cell>
          <cell r="B254" t="str">
            <v>Max</v>
          </cell>
          <cell r="C254" t="str">
            <v>Murphy</v>
          </cell>
          <cell r="D254">
            <v>4</v>
          </cell>
          <cell r="E254" t="str">
            <v>United We Run</v>
          </cell>
        </row>
        <row r="255">
          <cell r="A255">
            <v>253</v>
          </cell>
          <cell r="B255" t="str">
            <v>Dayne</v>
          </cell>
          <cell r="C255" t="str">
            <v>Odum</v>
          </cell>
          <cell r="D255">
            <v>4</v>
          </cell>
          <cell r="E255" t="str">
            <v>United We Run</v>
          </cell>
        </row>
        <row r="256">
          <cell r="A256">
            <v>254</v>
          </cell>
          <cell r="B256" t="str">
            <v>Jonah</v>
          </cell>
          <cell r="C256" t="str">
            <v>Odum</v>
          </cell>
          <cell r="D256">
            <v>6</v>
          </cell>
          <cell r="E256" t="str">
            <v>United We Run</v>
          </cell>
        </row>
        <row r="257">
          <cell r="A257">
            <v>255</v>
          </cell>
          <cell r="B257" t="str">
            <v>Ava</v>
          </cell>
          <cell r="C257" t="str">
            <v>Price</v>
          </cell>
          <cell r="D257">
            <v>5</v>
          </cell>
          <cell r="E257" t="str">
            <v>United We Run</v>
          </cell>
        </row>
        <row r="258">
          <cell r="A258">
            <v>256</v>
          </cell>
          <cell r="B258" t="str">
            <v>Gabrielle</v>
          </cell>
          <cell r="C258" t="str">
            <v>Price</v>
          </cell>
          <cell r="D258">
            <v>8</v>
          </cell>
          <cell r="E258" t="str">
            <v>United We Run</v>
          </cell>
        </row>
        <row r="259">
          <cell r="A259">
            <v>257</v>
          </cell>
          <cell r="B259" t="str">
            <v>Ella</v>
          </cell>
          <cell r="C259" t="str">
            <v>Quinlin</v>
          </cell>
          <cell r="D259">
            <v>4</v>
          </cell>
          <cell r="E259" t="str">
            <v>United We Run</v>
          </cell>
        </row>
        <row r="260">
          <cell r="A260">
            <v>258</v>
          </cell>
          <cell r="B260" t="str">
            <v>Jacob</v>
          </cell>
          <cell r="C260" t="str">
            <v>Ready</v>
          </cell>
          <cell r="D260">
            <v>6</v>
          </cell>
          <cell r="E260" t="str">
            <v>United We Run</v>
          </cell>
        </row>
        <row r="261">
          <cell r="A261">
            <v>259</v>
          </cell>
          <cell r="B261" t="str">
            <v>Alexandra</v>
          </cell>
          <cell r="C261" t="str">
            <v>Richardson</v>
          </cell>
          <cell r="D261">
            <v>7</v>
          </cell>
          <cell r="E261" t="str">
            <v>United We Run</v>
          </cell>
        </row>
        <row r="262">
          <cell r="A262">
            <v>260</v>
          </cell>
          <cell r="B262" t="str">
            <v>Joel</v>
          </cell>
          <cell r="C262" t="str">
            <v>Riedeman</v>
          </cell>
          <cell r="D262">
            <v>4</v>
          </cell>
          <cell r="E262" t="str">
            <v>United We Run</v>
          </cell>
        </row>
        <row r="263">
          <cell r="A263">
            <v>261</v>
          </cell>
          <cell r="B263" t="str">
            <v>Elianna</v>
          </cell>
          <cell r="C263" t="str">
            <v>Schornak</v>
          </cell>
          <cell r="D263">
            <v>5</v>
          </cell>
          <cell r="E263" t="str">
            <v>United We Run</v>
          </cell>
        </row>
        <row r="264">
          <cell r="A264">
            <v>262</v>
          </cell>
          <cell r="B264" t="str">
            <v>Teddy</v>
          </cell>
          <cell r="C264" t="str">
            <v>Schott</v>
          </cell>
          <cell r="D264">
            <v>4</v>
          </cell>
          <cell r="E264" t="str">
            <v>United We Run</v>
          </cell>
        </row>
        <row r="265">
          <cell r="A265">
            <v>263</v>
          </cell>
          <cell r="B265" t="str">
            <v>William</v>
          </cell>
          <cell r="C265" t="str">
            <v>Schott</v>
          </cell>
          <cell r="D265">
            <v>3</v>
          </cell>
          <cell r="E265" t="str">
            <v>United We Run</v>
          </cell>
        </row>
        <row r="266">
          <cell r="A266">
            <v>264</v>
          </cell>
          <cell r="B266" t="str">
            <v>Maggie</v>
          </cell>
          <cell r="C266" t="str">
            <v>Smith</v>
          </cell>
          <cell r="D266">
            <v>8</v>
          </cell>
          <cell r="E266" t="str">
            <v>United We Run</v>
          </cell>
        </row>
        <row r="267">
          <cell r="A267">
            <v>265</v>
          </cell>
          <cell r="B267" t="str">
            <v>Sam</v>
          </cell>
          <cell r="C267" t="str">
            <v>Smith</v>
          </cell>
          <cell r="D267">
            <v>6</v>
          </cell>
          <cell r="E267" t="str">
            <v>United We Run</v>
          </cell>
        </row>
        <row r="268">
          <cell r="A268">
            <v>266</v>
          </cell>
          <cell r="B268" t="str">
            <v>Xander</v>
          </cell>
          <cell r="C268" t="str">
            <v>Smith</v>
          </cell>
          <cell r="D268">
            <v>7</v>
          </cell>
          <cell r="E268" t="str">
            <v>United We Run</v>
          </cell>
        </row>
        <row r="269">
          <cell r="A269">
            <v>267</v>
          </cell>
          <cell r="B269" t="str">
            <v>Lee</v>
          </cell>
          <cell r="C269" t="str">
            <v>Stepp</v>
          </cell>
          <cell r="D269">
            <v>4</v>
          </cell>
          <cell r="E269" t="str">
            <v>United We Run</v>
          </cell>
        </row>
        <row r="270">
          <cell r="A270">
            <v>268</v>
          </cell>
          <cell r="B270" t="str">
            <v>Matthew</v>
          </cell>
          <cell r="C270" t="str">
            <v>Stevens</v>
          </cell>
          <cell r="D270">
            <v>5</v>
          </cell>
          <cell r="E270" t="str">
            <v>United We Run</v>
          </cell>
        </row>
        <row r="271">
          <cell r="A271">
            <v>269</v>
          </cell>
          <cell r="B271" t="str">
            <v>Nate</v>
          </cell>
          <cell r="C271" t="str">
            <v>Vilches</v>
          </cell>
          <cell r="D271">
            <v>4</v>
          </cell>
          <cell r="E271" t="str">
            <v>United We Run</v>
          </cell>
        </row>
        <row r="272">
          <cell r="A272">
            <v>270</v>
          </cell>
          <cell r="B272" t="str">
            <v>Anna</v>
          </cell>
          <cell r="C272" t="str">
            <v>Wilson</v>
          </cell>
          <cell r="D272">
            <v>6</v>
          </cell>
          <cell r="E272" t="str">
            <v>United We Run</v>
          </cell>
        </row>
        <row r="273">
          <cell r="A273">
            <v>271</v>
          </cell>
          <cell r="B273" t="str">
            <v>Nora</v>
          </cell>
          <cell r="C273" t="str">
            <v>Wlodarczyk</v>
          </cell>
          <cell r="D273">
            <v>6</v>
          </cell>
          <cell r="E273" t="str">
            <v>United We Run</v>
          </cell>
        </row>
        <row r="274">
          <cell r="A274">
            <v>272</v>
          </cell>
          <cell r="B274" t="str">
            <v>Isabella</v>
          </cell>
          <cell r="C274" t="str">
            <v>Andrews</v>
          </cell>
          <cell r="D274">
            <v>5</v>
          </cell>
          <cell r="E274" t="str">
            <v>St. Barnabas</v>
          </cell>
        </row>
        <row r="275">
          <cell r="A275">
            <v>273</v>
          </cell>
          <cell r="B275" t="str">
            <v>Olivia</v>
          </cell>
          <cell r="C275" t="str">
            <v>Andrews</v>
          </cell>
          <cell r="D275">
            <v>4</v>
          </cell>
          <cell r="E275" t="str">
            <v>St. Barnabas</v>
          </cell>
        </row>
        <row r="276">
          <cell r="A276">
            <v>274</v>
          </cell>
          <cell r="B276" t="str">
            <v>Brady</v>
          </cell>
          <cell r="C276" t="str">
            <v>Beaupre</v>
          </cell>
          <cell r="D276">
            <v>7</v>
          </cell>
          <cell r="E276" t="str">
            <v>St. Barnabas</v>
          </cell>
        </row>
        <row r="277">
          <cell r="A277">
            <v>275</v>
          </cell>
          <cell r="B277" t="str">
            <v>Lauren</v>
          </cell>
          <cell r="C277" t="str">
            <v>Bender</v>
          </cell>
          <cell r="D277">
            <v>8</v>
          </cell>
          <cell r="E277" t="str">
            <v>St. Barnabas</v>
          </cell>
        </row>
        <row r="278">
          <cell r="A278">
            <v>276</v>
          </cell>
          <cell r="B278" t="str">
            <v>Lee</v>
          </cell>
          <cell r="C278" t="str">
            <v>Cooper</v>
          </cell>
          <cell r="D278">
            <v>4</v>
          </cell>
          <cell r="E278" t="str">
            <v>St. Barnabas</v>
          </cell>
        </row>
        <row r="279">
          <cell r="A279">
            <v>277</v>
          </cell>
          <cell r="B279" t="str">
            <v>Caroline</v>
          </cell>
          <cell r="C279" t="str">
            <v>Crews</v>
          </cell>
          <cell r="D279">
            <v>7</v>
          </cell>
          <cell r="E279" t="str">
            <v>St. Barnabas</v>
          </cell>
        </row>
        <row r="280">
          <cell r="A280">
            <v>278</v>
          </cell>
          <cell r="B280" t="str">
            <v>Savannah</v>
          </cell>
          <cell r="C280" t="str">
            <v>Duhammel</v>
          </cell>
          <cell r="D280">
            <v>5</v>
          </cell>
          <cell r="E280" t="str">
            <v>St. Barnabas</v>
          </cell>
        </row>
        <row r="281">
          <cell r="A281">
            <v>279</v>
          </cell>
          <cell r="B281" t="str">
            <v>Jeremiah</v>
          </cell>
          <cell r="C281" t="str">
            <v>Evans</v>
          </cell>
          <cell r="D281">
            <v>4</v>
          </cell>
          <cell r="E281" t="str">
            <v>St. Barnabas</v>
          </cell>
        </row>
        <row r="282">
          <cell r="A282">
            <v>280</v>
          </cell>
          <cell r="B282" t="str">
            <v>Casey</v>
          </cell>
          <cell r="C282" t="str">
            <v>Horton</v>
          </cell>
          <cell r="D282">
            <v>7</v>
          </cell>
          <cell r="E282" t="str">
            <v>St. Barnabas</v>
          </cell>
        </row>
        <row r="283">
          <cell r="A283">
            <v>281</v>
          </cell>
          <cell r="B283" t="str">
            <v>Stella</v>
          </cell>
          <cell r="C283" t="str">
            <v>Kessenich</v>
          </cell>
          <cell r="D283">
            <v>4</v>
          </cell>
          <cell r="E283" t="str">
            <v>St. Barnabas</v>
          </cell>
        </row>
        <row r="284">
          <cell r="A284">
            <v>282</v>
          </cell>
          <cell r="B284" t="str">
            <v>Liam</v>
          </cell>
          <cell r="C284" t="str">
            <v>Kidwell</v>
          </cell>
          <cell r="D284">
            <v>7</v>
          </cell>
          <cell r="E284" t="str">
            <v>St. Barnabas</v>
          </cell>
        </row>
        <row r="285">
          <cell r="A285">
            <v>283</v>
          </cell>
          <cell r="B285" t="str">
            <v xml:space="preserve">Alexis </v>
          </cell>
          <cell r="C285" t="str">
            <v>Koleszar</v>
          </cell>
          <cell r="D285">
            <v>6</v>
          </cell>
          <cell r="E285" t="str">
            <v>St. Barnabas</v>
          </cell>
        </row>
        <row r="286">
          <cell r="A286">
            <v>284</v>
          </cell>
          <cell r="B286" t="str">
            <v>Lauren</v>
          </cell>
          <cell r="C286" t="str">
            <v>Koleszar</v>
          </cell>
          <cell r="D286">
            <v>6</v>
          </cell>
          <cell r="E286" t="str">
            <v>St. Barnabas</v>
          </cell>
        </row>
        <row r="287">
          <cell r="A287">
            <v>285</v>
          </cell>
          <cell r="B287" t="str">
            <v>Drake</v>
          </cell>
          <cell r="C287" t="str">
            <v>Lally</v>
          </cell>
          <cell r="D287">
            <v>4</v>
          </cell>
          <cell r="E287" t="str">
            <v>St. Barnabas</v>
          </cell>
        </row>
        <row r="288">
          <cell r="A288">
            <v>286</v>
          </cell>
          <cell r="B288" t="str">
            <v>Carter</v>
          </cell>
          <cell r="C288" t="str">
            <v>Lanahan</v>
          </cell>
          <cell r="D288">
            <v>4</v>
          </cell>
          <cell r="E288" t="str">
            <v>St. Barnabas</v>
          </cell>
        </row>
        <row r="289">
          <cell r="A289">
            <v>287</v>
          </cell>
          <cell r="B289" t="str">
            <v>Ray</v>
          </cell>
          <cell r="C289" t="str">
            <v>Matis</v>
          </cell>
          <cell r="D289">
            <v>4</v>
          </cell>
          <cell r="E289" t="str">
            <v>St. Barnabas</v>
          </cell>
        </row>
        <row r="290">
          <cell r="A290">
            <v>288</v>
          </cell>
          <cell r="B290" t="str">
            <v>Elizabeth</v>
          </cell>
          <cell r="C290" t="str">
            <v>McCoy</v>
          </cell>
          <cell r="D290">
            <v>8</v>
          </cell>
          <cell r="E290" t="str">
            <v>St. Barnabas</v>
          </cell>
        </row>
        <row r="291">
          <cell r="A291">
            <v>289</v>
          </cell>
          <cell r="B291" t="str">
            <v>Joseph</v>
          </cell>
          <cell r="C291" t="str">
            <v>McCoy</v>
          </cell>
          <cell r="D291">
            <v>6</v>
          </cell>
          <cell r="E291" t="str">
            <v>St. Barnabas</v>
          </cell>
        </row>
        <row r="292">
          <cell r="A292">
            <v>290</v>
          </cell>
          <cell r="B292" t="str">
            <v>Nick</v>
          </cell>
          <cell r="C292" t="str">
            <v>McCoy</v>
          </cell>
          <cell r="D292">
            <v>5</v>
          </cell>
          <cell r="E292" t="str">
            <v>St. Barnabas</v>
          </cell>
        </row>
        <row r="293">
          <cell r="A293">
            <v>291</v>
          </cell>
          <cell r="B293" t="str">
            <v>Claire</v>
          </cell>
          <cell r="C293" t="str">
            <v>Meinerding</v>
          </cell>
          <cell r="D293">
            <v>7</v>
          </cell>
          <cell r="E293" t="str">
            <v>St. Barnabas</v>
          </cell>
        </row>
        <row r="294">
          <cell r="A294">
            <v>292</v>
          </cell>
          <cell r="B294" t="str">
            <v>Rylie</v>
          </cell>
          <cell r="C294" t="str">
            <v>Meyer</v>
          </cell>
          <cell r="D294">
            <v>4</v>
          </cell>
          <cell r="E294" t="str">
            <v>St. Barnabas</v>
          </cell>
        </row>
        <row r="295">
          <cell r="A295">
            <v>293</v>
          </cell>
          <cell r="B295" t="str">
            <v>Eva</v>
          </cell>
          <cell r="C295" t="str">
            <v>Miller</v>
          </cell>
          <cell r="D295">
            <v>5</v>
          </cell>
          <cell r="E295" t="str">
            <v>St. Barnabas</v>
          </cell>
        </row>
        <row r="296">
          <cell r="A296">
            <v>294</v>
          </cell>
          <cell r="B296" t="str">
            <v>Quentin</v>
          </cell>
          <cell r="C296" t="str">
            <v>Miller</v>
          </cell>
          <cell r="D296">
            <v>3</v>
          </cell>
          <cell r="E296" t="str">
            <v>St. Barnabas</v>
          </cell>
        </row>
        <row r="297">
          <cell r="A297">
            <v>295</v>
          </cell>
          <cell r="B297" t="str">
            <v>Emma</v>
          </cell>
          <cell r="C297" t="str">
            <v>Mize</v>
          </cell>
          <cell r="D297">
            <v>3</v>
          </cell>
          <cell r="E297" t="str">
            <v>St. Barnabas</v>
          </cell>
        </row>
        <row r="298">
          <cell r="A298">
            <v>296</v>
          </cell>
          <cell r="B298" t="str">
            <v>Tessa</v>
          </cell>
          <cell r="C298" t="str">
            <v>Mize</v>
          </cell>
          <cell r="D298">
            <v>6</v>
          </cell>
          <cell r="E298" t="str">
            <v>St. Barnabas</v>
          </cell>
        </row>
        <row r="299">
          <cell r="A299">
            <v>297</v>
          </cell>
          <cell r="B299" t="str">
            <v>Evan</v>
          </cell>
          <cell r="C299" t="str">
            <v>Moore</v>
          </cell>
          <cell r="D299">
            <v>4</v>
          </cell>
          <cell r="E299" t="str">
            <v>St. Barnabas</v>
          </cell>
        </row>
        <row r="300">
          <cell r="A300">
            <v>298</v>
          </cell>
          <cell r="B300" t="str">
            <v>AJ</v>
          </cell>
          <cell r="C300" t="str">
            <v>Morris</v>
          </cell>
          <cell r="D300">
            <v>7</v>
          </cell>
          <cell r="E300" t="str">
            <v>St. Barnabas</v>
          </cell>
        </row>
        <row r="301">
          <cell r="A301">
            <v>299</v>
          </cell>
          <cell r="B301" t="str">
            <v>Amaya</v>
          </cell>
          <cell r="C301" t="str">
            <v>Ripperger</v>
          </cell>
          <cell r="D301">
            <v>4</v>
          </cell>
          <cell r="E301" t="str">
            <v>St. Barnabas</v>
          </cell>
        </row>
        <row r="302">
          <cell r="A302">
            <v>300</v>
          </cell>
          <cell r="B302" t="str">
            <v>Ava</v>
          </cell>
          <cell r="C302" t="str">
            <v>Roell</v>
          </cell>
          <cell r="D302">
            <v>7</v>
          </cell>
          <cell r="E302" t="str">
            <v>St. Barnabas</v>
          </cell>
        </row>
        <row r="303">
          <cell r="A303">
            <v>301</v>
          </cell>
          <cell r="B303" t="str">
            <v>Jonah</v>
          </cell>
          <cell r="C303" t="str">
            <v>Roell</v>
          </cell>
          <cell r="D303">
            <v>5</v>
          </cell>
          <cell r="E303" t="str">
            <v>St. Barnabas</v>
          </cell>
        </row>
        <row r="304">
          <cell r="A304">
            <v>302</v>
          </cell>
          <cell r="B304" t="str">
            <v>Marygrace</v>
          </cell>
          <cell r="C304" t="str">
            <v>Rykowski</v>
          </cell>
          <cell r="D304">
            <v>7</v>
          </cell>
          <cell r="E304" t="str">
            <v>St. Barnabas</v>
          </cell>
        </row>
        <row r="305">
          <cell r="A305">
            <v>303</v>
          </cell>
          <cell r="B305" t="str">
            <v>Mason</v>
          </cell>
          <cell r="C305" t="str">
            <v>Schnarr</v>
          </cell>
          <cell r="D305">
            <v>6</v>
          </cell>
          <cell r="E305" t="str">
            <v>St. Barnabas</v>
          </cell>
        </row>
        <row r="306">
          <cell r="A306">
            <v>304</v>
          </cell>
          <cell r="B306" t="str">
            <v>Annie</v>
          </cell>
          <cell r="C306" t="str">
            <v>Schoettle</v>
          </cell>
          <cell r="D306">
            <v>6</v>
          </cell>
          <cell r="E306" t="str">
            <v>St. Barnabas</v>
          </cell>
        </row>
        <row r="307">
          <cell r="A307">
            <v>305</v>
          </cell>
          <cell r="B307" t="str">
            <v>Cecelia</v>
          </cell>
          <cell r="C307" t="str">
            <v>Schoettle</v>
          </cell>
          <cell r="D307">
            <v>6</v>
          </cell>
          <cell r="E307" t="str">
            <v>St. Barnabas</v>
          </cell>
        </row>
        <row r="308">
          <cell r="A308">
            <v>306</v>
          </cell>
          <cell r="B308" t="str">
            <v>Callie</v>
          </cell>
          <cell r="C308" t="str">
            <v>Stephenson</v>
          </cell>
          <cell r="D308">
            <v>4</v>
          </cell>
          <cell r="E308" t="str">
            <v>St. Barnabas</v>
          </cell>
        </row>
        <row r="309">
          <cell r="A309">
            <v>307</v>
          </cell>
          <cell r="B309" t="str">
            <v>Bawi</v>
          </cell>
          <cell r="C309" t="str">
            <v>Thluai</v>
          </cell>
          <cell r="D309">
            <v>4</v>
          </cell>
          <cell r="E309" t="str">
            <v>St. Barnabas</v>
          </cell>
        </row>
        <row r="310">
          <cell r="A310">
            <v>308</v>
          </cell>
          <cell r="B310" t="str">
            <v>Melanie</v>
          </cell>
          <cell r="C310" t="str">
            <v>Tucker</v>
          </cell>
          <cell r="D310">
            <v>3</v>
          </cell>
          <cell r="E310" t="str">
            <v>St. Barnabas</v>
          </cell>
        </row>
        <row r="311">
          <cell r="A311">
            <v>309</v>
          </cell>
          <cell r="B311" t="str">
            <v>Vince</v>
          </cell>
          <cell r="C311" t="str">
            <v>Uberta</v>
          </cell>
          <cell r="D311">
            <v>4</v>
          </cell>
          <cell r="E311" t="str">
            <v>St. Barnabas</v>
          </cell>
        </row>
        <row r="312">
          <cell r="A312">
            <v>310</v>
          </cell>
          <cell r="B312" t="str">
            <v>Caroline</v>
          </cell>
          <cell r="C312" t="str">
            <v>Wilson</v>
          </cell>
          <cell r="D312">
            <v>4</v>
          </cell>
          <cell r="E312" t="str">
            <v>St. Barnabas</v>
          </cell>
        </row>
        <row r="313">
          <cell r="A313">
            <v>311</v>
          </cell>
          <cell r="B313" t="str">
            <v>Kristen</v>
          </cell>
          <cell r="C313" t="str">
            <v>Wilson</v>
          </cell>
          <cell r="D313">
            <v>3</v>
          </cell>
          <cell r="E313" t="str">
            <v>St. Barnabas</v>
          </cell>
        </row>
        <row r="314">
          <cell r="A314">
            <v>312</v>
          </cell>
          <cell r="B314" t="str">
            <v>Andrew</v>
          </cell>
          <cell r="C314" t="str">
            <v>Woodruff</v>
          </cell>
          <cell r="D314">
            <v>7</v>
          </cell>
          <cell r="E314" t="str">
            <v>St. Barnabas</v>
          </cell>
        </row>
        <row r="315">
          <cell r="A315">
            <v>313</v>
          </cell>
          <cell r="B315" t="str">
            <v>Benjamin</v>
          </cell>
          <cell r="C315" t="str">
            <v>Woodruff</v>
          </cell>
          <cell r="D315">
            <v>5</v>
          </cell>
          <cell r="E315" t="str">
            <v>St. Barnabas</v>
          </cell>
        </row>
        <row r="316">
          <cell r="A316">
            <v>314</v>
          </cell>
          <cell r="B316"/>
          <cell r="C316"/>
          <cell r="E316"/>
        </row>
        <row r="317">
          <cell r="A317">
            <v>315</v>
          </cell>
          <cell r="B317"/>
          <cell r="C317"/>
          <cell r="E317"/>
        </row>
        <row r="318">
          <cell r="A318">
            <v>316</v>
          </cell>
          <cell r="B318"/>
          <cell r="C318"/>
          <cell r="E318"/>
        </row>
        <row r="319">
          <cell r="A319">
            <v>317</v>
          </cell>
          <cell r="B319"/>
          <cell r="C319"/>
          <cell r="E319"/>
        </row>
        <row r="320">
          <cell r="A320">
            <v>318</v>
          </cell>
          <cell r="B320"/>
          <cell r="C320"/>
          <cell r="E320"/>
        </row>
        <row r="321">
          <cell r="A321">
            <v>319</v>
          </cell>
          <cell r="B321"/>
          <cell r="C321"/>
          <cell r="E321"/>
        </row>
        <row r="322">
          <cell r="A322">
            <v>320</v>
          </cell>
          <cell r="B322"/>
          <cell r="C322"/>
          <cell r="E322"/>
        </row>
        <row r="323">
          <cell r="A323">
            <v>321</v>
          </cell>
          <cell r="B323"/>
          <cell r="C323"/>
          <cell r="E323"/>
        </row>
        <row r="324">
          <cell r="A324">
            <v>322</v>
          </cell>
          <cell r="B324"/>
          <cell r="C324"/>
          <cell r="E324"/>
        </row>
        <row r="325">
          <cell r="A325">
            <v>323</v>
          </cell>
          <cell r="B325"/>
          <cell r="C325"/>
          <cell r="E325"/>
        </row>
        <row r="326">
          <cell r="A326">
            <v>324</v>
          </cell>
          <cell r="B326"/>
          <cell r="C326"/>
          <cell r="E326"/>
        </row>
        <row r="327">
          <cell r="A327">
            <v>325</v>
          </cell>
          <cell r="B327"/>
          <cell r="C327"/>
          <cell r="E327"/>
        </row>
        <row r="328">
          <cell r="A328">
            <v>326</v>
          </cell>
          <cell r="B328"/>
          <cell r="C328"/>
          <cell r="E328"/>
        </row>
        <row r="329">
          <cell r="A329">
            <v>327</v>
          </cell>
          <cell r="B329"/>
          <cell r="C329"/>
          <cell r="E329"/>
        </row>
        <row r="330">
          <cell r="A330">
            <v>328</v>
          </cell>
          <cell r="B330"/>
          <cell r="C330"/>
          <cell r="E330"/>
        </row>
        <row r="331">
          <cell r="A331">
            <v>329</v>
          </cell>
          <cell r="B331"/>
          <cell r="C331"/>
          <cell r="E331"/>
        </row>
        <row r="332">
          <cell r="A332">
            <v>330</v>
          </cell>
          <cell r="B332"/>
          <cell r="C332"/>
          <cell r="E332"/>
        </row>
        <row r="333">
          <cell r="A333">
            <v>331</v>
          </cell>
          <cell r="B333"/>
          <cell r="C333"/>
          <cell r="E333"/>
        </row>
        <row r="334">
          <cell r="A334">
            <v>332</v>
          </cell>
          <cell r="B334"/>
          <cell r="C334"/>
          <cell r="E334"/>
        </row>
        <row r="335">
          <cell r="A335">
            <v>333</v>
          </cell>
          <cell r="B335"/>
          <cell r="C335"/>
          <cell r="E335"/>
        </row>
        <row r="336">
          <cell r="A336">
            <v>334</v>
          </cell>
          <cell r="B336"/>
          <cell r="C336"/>
          <cell r="E336"/>
        </row>
        <row r="337">
          <cell r="A337">
            <v>335</v>
          </cell>
          <cell r="B337"/>
          <cell r="C337"/>
          <cell r="E337"/>
        </row>
        <row r="338">
          <cell r="A338">
            <v>336</v>
          </cell>
          <cell r="B338"/>
          <cell r="C338"/>
          <cell r="D338"/>
          <cell r="E338"/>
        </row>
        <row r="339">
          <cell r="A339">
            <v>337</v>
          </cell>
          <cell r="B339"/>
          <cell r="C339"/>
          <cell r="D339"/>
          <cell r="E339"/>
        </row>
        <row r="340">
          <cell r="A340">
            <v>338</v>
          </cell>
          <cell r="B340"/>
          <cell r="C340"/>
          <cell r="D340"/>
          <cell r="E340"/>
        </row>
        <row r="341">
          <cell r="A341">
            <v>339</v>
          </cell>
          <cell r="B341"/>
          <cell r="C341"/>
          <cell r="D341"/>
          <cell r="E341"/>
        </row>
        <row r="342">
          <cell r="A342">
            <v>340</v>
          </cell>
          <cell r="B342"/>
          <cell r="C342"/>
          <cell r="D342"/>
          <cell r="E342"/>
        </row>
        <row r="343">
          <cell r="A343">
            <v>341</v>
          </cell>
          <cell r="B343"/>
          <cell r="C343"/>
          <cell r="D343"/>
          <cell r="E343"/>
        </row>
        <row r="344">
          <cell r="A344">
            <v>342</v>
          </cell>
          <cell r="B344"/>
          <cell r="C344"/>
          <cell r="D344"/>
          <cell r="E344"/>
        </row>
        <row r="345">
          <cell r="A345">
            <v>343</v>
          </cell>
          <cell r="B345"/>
          <cell r="C345"/>
          <cell r="D345"/>
          <cell r="E345"/>
        </row>
        <row r="346">
          <cell r="A346">
            <v>344</v>
          </cell>
          <cell r="B346"/>
          <cell r="C346"/>
          <cell r="D346"/>
          <cell r="E346"/>
        </row>
        <row r="347">
          <cell r="A347">
            <v>345</v>
          </cell>
          <cell r="B347"/>
          <cell r="C347"/>
          <cell r="D347"/>
          <cell r="E347"/>
        </row>
        <row r="348">
          <cell r="A348">
            <v>346</v>
          </cell>
          <cell r="B348"/>
          <cell r="C348"/>
          <cell r="D348"/>
          <cell r="E348"/>
        </row>
        <row r="349">
          <cell r="A349">
            <v>347</v>
          </cell>
          <cell r="B349"/>
          <cell r="C349"/>
          <cell r="D349"/>
          <cell r="E349"/>
        </row>
        <row r="350">
          <cell r="A350">
            <v>348</v>
          </cell>
          <cell r="B350"/>
          <cell r="C350"/>
          <cell r="D350"/>
          <cell r="E350"/>
        </row>
        <row r="351">
          <cell r="A351">
            <v>349</v>
          </cell>
          <cell r="B351"/>
          <cell r="C351"/>
          <cell r="D351"/>
          <cell r="E351"/>
        </row>
        <row r="352">
          <cell r="A352">
            <v>350</v>
          </cell>
          <cell r="B352"/>
          <cell r="C352"/>
          <cell r="D352"/>
          <cell r="E352"/>
        </row>
        <row r="353">
          <cell r="A353">
            <v>351</v>
          </cell>
          <cell r="B353"/>
          <cell r="C353"/>
          <cell r="D353"/>
          <cell r="E353"/>
        </row>
        <row r="354">
          <cell r="A354">
            <v>352</v>
          </cell>
          <cell r="B354"/>
          <cell r="C354"/>
          <cell r="D354"/>
          <cell r="E354"/>
        </row>
        <row r="355">
          <cell r="A355">
            <v>353</v>
          </cell>
          <cell r="B355"/>
          <cell r="C355"/>
          <cell r="D355"/>
          <cell r="E355"/>
        </row>
        <row r="356">
          <cell r="A356">
            <v>354</v>
          </cell>
          <cell r="B356"/>
          <cell r="C356"/>
          <cell r="D356"/>
          <cell r="E356"/>
        </row>
        <row r="357">
          <cell r="A357">
            <v>355</v>
          </cell>
          <cell r="B357"/>
          <cell r="C357"/>
          <cell r="D357"/>
          <cell r="E357"/>
        </row>
        <row r="358">
          <cell r="A358">
            <v>356</v>
          </cell>
          <cell r="B358"/>
          <cell r="C358"/>
          <cell r="D358"/>
          <cell r="E358"/>
        </row>
        <row r="359">
          <cell r="A359">
            <v>357</v>
          </cell>
          <cell r="B359"/>
          <cell r="C359"/>
          <cell r="D359"/>
          <cell r="E359"/>
        </row>
        <row r="360">
          <cell r="A360">
            <v>358</v>
          </cell>
          <cell r="B360"/>
          <cell r="C360"/>
          <cell r="D360"/>
          <cell r="E360"/>
        </row>
        <row r="361">
          <cell r="A361">
            <v>359</v>
          </cell>
          <cell r="B361"/>
          <cell r="C361"/>
          <cell r="D361"/>
          <cell r="E361"/>
        </row>
        <row r="362">
          <cell r="A362">
            <v>360</v>
          </cell>
          <cell r="B362"/>
          <cell r="C362"/>
          <cell r="D362"/>
          <cell r="E362"/>
        </row>
        <row r="363">
          <cell r="A363">
            <v>361</v>
          </cell>
          <cell r="B363"/>
          <cell r="C363"/>
          <cell r="D363"/>
          <cell r="E363"/>
        </row>
        <row r="364">
          <cell r="A364">
            <v>362</v>
          </cell>
          <cell r="B364"/>
          <cell r="C364"/>
          <cell r="D364"/>
          <cell r="E364"/>
        </row>
        <row r="365">
          <cell r="A365">
            <v>363</v>
          </cell>
          <cell r="B365"/>
          <cell r="C365"/>
          <cell r="D365"/>
          <cell r="E365"/>
        </row>
        <row r="366">
          <cell r="A366">
            <v>364</v>
          </cell>
          <cell r="B366"/>
          <cell r="C366"/>
          <cell r="D366"/>
          <cell r="E366"/>
        </row>
        <row r="367">
          <cell r="A367">
            <v>365</v>
          </cell>
          <cell r="B367"/>
          <cell r="C367"/>
          <cell r="D367"/>
          <cell r="E367"/>
        </row>
        <row r="368">
          <cell r="A368">
            <v>366</v>
          </cell>
          <cell r="B368"/>
          <cell r="C368"/>
          <cell r="D368"/>
          <cell r="E368"/>
        </row>
        <row r="369">
          <cell r="A369">
            <v>367</v>
          </cell>
          <cell r="B369"/>
          <cell r="C369"/>
          <cell r="D369"/>
          <cell r="E369"/>
        </row>
        <row r="370">
          <cell r="A370">
            <v>368</v>
          </cell>
          <cell r="B370"/>
          <cell r="C370"/>
          <cell r="D370"/>
          <cell r="E370"/>
        </row>
        <row r="371">
          <cell r="A371">
            <v>369</v>
          </cell>
          <cell r="B371"/>
          <cell r="C371"/>
          <cell r="D371"/>
          <cell r="E371"/>
        </row>
        <row r="372">
          <cell r="A372">
            <v>370</v>
          </cell>
          <cell r="B372"/>
          <cell r="C372"/>
          <cell r="D372"/>
          <cell r="E372"/>
        </row>
        <row r="373">
          <cell r="A373">
            <v>371</v>
          </cell>
          <cell r="B373"/>
          <cell r="C373"/>
          <cell r="D373"/>
          <cell r="E373"/>
        </row>
        <row r="374">
          <cell r="A374">
            <v>372</v>
          </cell>
          <cell r="B374"/>
          <cell r="C374"/>
          <cell r="D374"/>
          <cell r="E374"/>
        </row>
        <row r="375">
          <cell r="A375">
            <v>373</v>
          </cell>
          <cell r="B375"/>
          <cell r="C375"/>
          <cell r="D375"/>
          <cell r="E375"/>
        </row>
        <row r="376">
          <cell r="A376">
            <v>374</v>
          </cell>
          <cell r="B376"/>
          <cell r="C376"/>
          <cell r="D376"/>
          <cell r="E376"/>
        </row>
        <row r="377">
          <cell r="A377">
            <v>375</v>
          </cell>
          <cell r="B377"/>
          <cell r="C377"/>
          <cell r="D377"/>
          <cell r="E377"/>
        </row>
        <row r="378">
          <cell r="A378">
            <v>376</v>
          </cell>
          <cell r="B378"/>
          <cell r="C378"/>
          <cell r="D378"/>
          <cell r="E378"/>
        </row>
        <row r="379">
          <cell r="A379">
            <v>377</v>
          </cell>
          <cell r="B379"/>
          <cell r="C379"/>
          <cell r="D379"/>
          <cell r="E379"/>
        </row>
        <row r="380">
          <cell r="A380">
            <v>378</v>
          </cell>
          <cell r="B380"/>
          <cell r="C380"/>
          <cell r="D380"/>
          <cell r="E380"/>
        </row>
        <row r="381">
          <cell r="A381">
            <v>379</v>
          </cell>
          <cell r="B381"/>
          <cell r="C381"/>
          <cell r="D381"/>
          <cell r="E381"/>
        </row>
        <row r="382">
          <cell r="A382">
            <v>380</v>
          </cell>
          <cell r="B382"/>
          <cell r="C382"/>
          <cell r="D382"/>
          <cell r="E382"/>
        </row>
        <row r="383">
          <cell r="A383">
            <v>381</v>
          </cell>
          <cell r="B383"/>
          <cell r="C383"/>
          <cell r="D383"/>
          <cell r="E383"/>
        </row>
        <row r="384">
          <cell r="A384">
            <v>382</v>
          </cell>
          <cell r="B384"/>
          <cell r="C384"/>
          <cell r="D384"/>
          <cell r="E384"/>
        </row>
        <row r="385">
          <cell r="A385">
            <v>383</v>
          </cell>
          <cell r="B385"/>
          <cell r="C385"/>
          <cell r="D385"/>
          <cell r="E385"/>
        </row>
        <row r="386">
          <cell r="A386">
            <v>384</v>
          </cell>
          <cell r="B386"/>
          <cell r="C386"/>
          <cell r="D386"/>
          <cell r="E386"/>
        </row>
        <row r="387">
          <cell r="A387">
            <v>385</v>
          </cell>
          <cell r="B387"/>
          <cell r="C387"/>
          <cell r="D387"/>
          <cell r="E387"/>
        </row>
        <row r="388">
          <cell r="A388">
            <v>386</v>
          </cell>
          <cell r="B388"/>
          <cell r="C388"/>
          <cell r="D388"/>
          <cell r="E388"/>
        </row>
        <row r="389">
          <cell r="A389">
            <v>387</v>
          </cell>
          <cell r="B389"/>
          <cell r="C389"/>
          <cell r="D389"/>
          <cell r="E389"/>
        </row>
        <row r="390">
          <cell r="A390">
            <v>388</v>
          </cell>
          <cell r="B390"/>
          <cell r="C390"/>
          <cell r="D390"/>
          <cell r="E390"/>
        </row>
        <row r="391">
          <cell r="A391">
            <v>389</v>
          </cell>
          <cell r="B391"/>
          <cell r="C391"/>
          <cell r="D391"/>
          <cell r="E391"/>
        </row>
        <row r="392">
          <cell r="A392">
            <v>390</v>
          </cell>
          <cell r="B392"/>
          <cell r="C392"/>
          <cell r="D392"/>
          <cell r="E392"/>
        </row>
        <row r="393">
          <cell r="A393">
            <v>391</v>
          </cell>
          <cell r="B393"/>
          <cell r="C393"/>
          <cell r="D393"/>
          <cell r="E393"/>
        </row>
        <row r="394">
          <cell r="A394">
            <v>392</v>
          </cell>
          <cell r="B394"/>
          <cell r="C394"/>
          <cell r="D394"/>
          <cell r="E394"/>
        </row>
        <row r="395">
          <cell r="A395">
            <v>393</v>
          </cell>
          <cell r="B395"/>
          <cell r="C395"/>
          <cell r="D395"/>
          <cell r="E395"/>
        </row>
        <row r="396">
          <cell r="A396">
            <v>394</v>
          </cell>
          <cell r="B396"/>
          <cell r="C396"/>
          <cell r="D396"/>
          <cell r="E396"/>
        </row>
        <row r="397">
          <cell r="A397">
            <v>395</v>
          </cell>
          <cell r="B397"/>
          <cell r="C397"/>
          <cell r="D397"/>
          <cell r="E397"/>
        </row>
        <row r="398">
          <cell r="A398">
            <v>396</v>
          </cell>
          <cell r="B398"/>
          <cell r="C398"/>
          <cell r="D398"/>
          <cell r="E398"/>
        </row>
        <row r="399">
          <cell r="A399">
            <v>397</v>
          </cell>
          <cell r="B399"/>
          <cell r="C399"/>
          <cell r="D399"/>
          <cell r="E399"/>
        </row>
        <row r="400">
          <cell r="A400">
            <v>398</v>
          </cell>
          <cell r="B400"/>
          <cell r="C400"/>
          <cell r="D400"/>
          <cell r="E400"/>
        </row>
        <row r="401">
          <cell r="A401">
            <v>399</v>
          </cell>
          <cell r="B401"/>
          <cell r="C401"/>
          <cell r="D401"/>
          <cell r="E401"/>
        </row>
        <row r="402">
          <cell r="A402">
            <v>400</v>
          </cell>
          <cell r="B402"/>
          <cell r="C402"/>
          <cell r="D402"/>
          <cell r="E402"/>
        </row>
        <row r="403">
          <cell r="A403">
            <v>401</v>
          </cell>
          <cell r="B403"/>
          <cell r="C403"/>
          <cell r="D403"/>
          <cell r="E403"/>
        </row>
        <row r="404">
          <cell r="A404">
            <v>402</v>
          </cell>
          <cell r="B404"/>
          <cell r="C404"/>
          <cell r="D404"/>
          <cell r="E404"/>
        </row>
        <row r="405">
          <cell r="A405">
            <v>403</v>
          </cell>
          <cell r="B405"/>
          <cell r="C405"/>
          <cell r="D405"/>
          <cell r="E405"/>
        </row>
        <row r="406">
          <cell r="A406">
            <v>404</v>
          </cell>
          <cell r="B406"/>
          <cell r="C406"/>
          <cell r="D406"/>
          <cell r="E406"/>
        </row>
        <row r="407">
          <cell r="A407">
            <v>405</v>
          </cell>
          <cell r="B407"/>
          <cell r="C407"/>
          <cell r="D407"/>
          <cell r="E407"/>
        </row>
        <row r="408">
          <cell r="A408">
            <v>406</v>
          </cell>
          <cell r="B408"/>
          <cell r="C408"/>
          <cell r="D408"/>
          <cell r="E408"/>
        </row>
        <row r="409">
          <cell r="A409">
            <v>407</v>
          </cell>
          <cell r="B409"/>
          <cell r="C409"/>
          <cell r="D409"/>
          <cell r="E409"/>
        </row>
        <row r="410">
          <cell r="A410">
            <v>408</v>
          </cell>
          <cell r="B410"/>
          <cell r="C410"/>
          <cell r="D410"/>
          <cell r="E410"/>
        </row>
        <row r="411">
          <cell r="A411">
            <v>409</v>
          </cell>
          <cell r="B411"/>
          <cell r="C411"/>
          <cell r="D411"/>
          <cell r="E411"/>
        </row>
        <row r="412">
          <cell r="A412">
            <v>410</v>
          </cell>
          <cell r="B412"/>
          <cell r="C412"/>
          <cell r="D412"/>
          <cell r="E412"/>
        </row>
        <row r="413">
          <cell r="A413">
            <v>411</v>
          </cell>
          <cell r="B413"/>
          <cell r="C413"/>
          <cell r="D413"/>
          <cell r="E413"/>
        </row>
        <row r="414">
          <cell r="A414">
            <v>412</v>
          </cell>
          <cell r="B414"/>
          <cell r="C414"/>
          <cell r="D414"/>
          <cell r="E414"/>
        </row>
        <row r="415">
          <cell r="A415">
            <v>413</v>
          </cell>
          <cell r="B415"/>
          <cell r="C415"/>
          <cell r="D415"/>
          <cell r="E415"/>
        </row>
        <row r="416">
          <cell r="A416">
            <v>414</v>
          </cell>
          <cell r="B416"/>
          <cell r="C416"/>
          <cell r="D416"/>
          <cell r="E416"/>
        </row>
        <row r="417">
          <cell r="A417">
            <v>415</v>
          </cell>
          <cell r="B417"/>
          <cell r="C417"/>
          <cell r="D417"/>
          <cell r="E417"/>
        </row>
        <row r="418">
          <cell r="A418">
            <v>416</v>
          </cell>
          <cell r="B418"/>
          <cell r="C418"/>
          <cell r="D418"/>
          <cell r="E418"/>
        </row>
        <row r="419">
          <cell r="A419">
            <v>417</v>
          </cell>
          <cell r="B419"/>
          <cell r="C419"/>
          <cell r="D419"/>
          <cell r="E419"/>
        </row>
        <row r="420">
          <cell r="A420">
            <v>418</v>
          </cell>
          <cell r="B420"/>
          <cell r="C420"/>
          <cell r="D420"/>
          <cell r="E420"/>
        </row>
        <row r="421">
          <cell r="A421">
            <v>419</v>
          </cell>
          <cell r="B421"/>
          <cell r="C421"/>
          <cell r="D421"/>
          <cell r="E421"/>
        </row>
        <row r="422">
          <cell r="A422">
            <v>420</v>
          </cell>
          <cell r="B422"/>
          <cell r="C422"/>
          <cell r="D422"/>
          <cell r="E422"/>
        </row>
        <row r="423">
          <cell r="A423">
            <v>421</v>
          </cell>
          <cell r="B423"/>
          <cell r="C423"/>
          <cell r="D423"/>
          <cell r="E423"/>
        </row>
        <row r="424">
          <cell r="A424">
            <v>422</v>
          </cell>
          <cell r="B424"/>
          <cell r="C424"/>
          <cell r="D424"/>
          <cell r="E424"/>
        </row>
        <row r="425">
          <cell r="A425">
            <v>423</v>
          </cell>
          <cell r="B425"/>
          <cell r="C425"/>
          <cell r="D425"/>
          <cell r="E425"/>
        </row>
        <row r="426">
          <cell r="A426">
            <v>424</v>
          </cell>
          <cell r="B426"/>
          <cell r="C426"/>
          <cell r="D426"/>
          <cell r="E426"/>
        </row>
        <row r="427">
          <cell r="A427">
            <v>425</v>
          </cell>
          <cell r="B427"/>
          <cell r="C427"/>
          <cell r="D427"/>
          <cell r="E427"/>
        </row>
        <row r="428">
          <cell r="A428">
            <v>426</v>
          </cell>
          <cell r="B428"/>
          <cell r="C428"/>
          <cell r="D428"/>
          <cell r="E428"/>
        </row>
        <row r="429">
          <cell r="A429">
            <v>427</v>
          </cell>
          <cell r="B429"/>
          <cell r="C429"/>
          <cell r="D429"/>
          <cell r="E429"/>
        </row>
        <row r="430">
          <cell r="A430">
            <v>428</v>
          </cell>
          <cell r="B430"/>
          <cell r="C430"/>
          <cell r="D430"/>
          <cell r="E430"/>
        </row>
        <row r="431">
          <cell r="A431">
            <v>429</v>
          </cell>
          <cell r="B431"/>
          <cell r="C431"/>
          <cell r="D431"/>
          <cell r="E431"/>
        </row>
        <row r="432">
          <cell r="A432">
            <v>430</v>
          </cell>
          <cell r="B432"/>
          <cell r="C432"/>
          <cell r="D432"/>
          <cell r="E432"/>
        </row>
        <row r="433">
          <cell r="A433">
            <v>431</v>
          </cell>
          <cell r="B433"/>
          <cell r="C433"/>
          <cell r="D433"/>
          <cell r="E433"/>
        </row>
        <row r="434">
          <cell r="A434">
            <v>432</v>
          </cell>
          <cell r="B434"/>
          <cell r="C434"/>
          <cell r="D434"/>
          <cell r="E434"/>
        </row>
        <row r="435">
          <cell r="A435">
            <v>433</v>
          </cell>
          <cell r="B435"/>
          <cell r="C435"/>
          <cell r="D435"/>
          <cell r="E435"/>
        </row>
        <row r="436">
          <cell r="A436">
            <v>434</v>
          </cell>
          <cell r="B436"/>
          <cell r="C436"/>
          <cell r="D436"/>
          <cell r="E436"/>
        </row>
        <row r="437">
          <cell r="A437">
            <v>435</v>
          </cell>
          <cell r="B437"/>
          <cell r="C437"/>
          <cell r="D437"/>
          <cell r="E437"/>
        </row>
        <row r="438">
          <cell r="A438">
            <v>436</v>
          </cell>
          <cell r="B438"/>
          <cell r="C438"/>
          <cell r="D438"/>
          <cell r="E438"/>
        </row>
        <row r="439">
          <cell r="A439">
            <v>437</v>
          </cell>
          <cell r="B439"/>
          <cell r="C439"/>
          <cell r="D439"/>
          <cell r="E439"/>
        </row>
        <row r="440">
          <cell r="A440">
            <v>438</v>
          </cell>
          <cell r="B440"/>
          <cell r="C440"/>
          <cell r="D440"/>
          <cell r="E440"/>
        </row>
        <row r="441">
          <cell r="A441">
            <v>439</v>
          </cell>
          <cell r="B441"/>
          <cell r="C441"/>
          <cell r="D441"/>
          <cell r="E441"/>
        </row>
        <row r="442">
          <cell r="A442">
            <v>440</v>
          </cell>
          <cell r="B442"/>
          <cell r="C442"/>
          <cell r="D442"/>
          <cell r="E442"/>
        </row>
        <row r="443">
          <cell r="A443">
            <v>441</v>
          </cell>
          <cell r="B443"/>
          <cell r="C443"/>
          <cell r="D443"/>
          <cell r="E443"/>
        </row>
        <row r="444">
          <cell r="A444">
            <v>442</v>
          </cell>
          <cell r="B444"/>
          <cell r="C444"/>
          <cell r="D444"/>
          <cell r="E444"/>
        </row>
        <row r="445">
          <cell r="A445">
            <v>443</v>
          </cell>
          <cell r="B445"/>
          <cell r="C445"/>
          <cell r="D445"/>
          <cell r="E445"/>
        </row>
        <row r="446">
          <cell r="A446">
            <v>444</v>
          </cell>
          <cell r="B446"/>
          <cell r="C446"/>
          <cell r="D446"/>
          <cell r="E446"/>
        </row>
        <row r="447">
          <cell r="A447">
            <v>445</v>
          </cell>
          <cell r="B447"/>
          <cell r="C447"/>
          <cell r="D447"/>
          <cell r="E447"/>
        </row>
        <row r="448">
          <cell r="A448">
            <v>446</v>
          </cell>
          <cell r="B448"/>
          <cell r="C448"/>
          <cell r="D448"/>
          <cell r="E448"/>
        </row>
        <row r="449">
          <cell r="A449">
            <v>447</v>
          </cell>
          <cell r="B449"/>
          <cell r="C449"/>
          <cell r="D449"/>
          <cell r="E449"/>
        </row>
        <row r="450">
          <cell r="A450">
            <v>448</v>
          </cell>
          <cell r="B450"/>
          <cell r="C450"/>
          <cell r="D450"/>
          <cell r="E450"/>
        </row>
        <row r="451">
          <cell r="A451">
            <v>449</v>
          </cell>
          <cell r="B451"/>
          <cell r="C451"/>
          <cell r="D451"/>
          <cell r="E451"/>
        </row>
        <row r="452">
          <cell r="A452">
            <v>450</v>
          </cell>
          <cell r="B452"/>
          <cell r="C452"/>
          <cell r="D452"/>
          <cell r="E452"/>
        </row>
        <row r="453">
          <cell r="A453">
            <v>451</v>
          </cell>
          <cell r="B453"/>
          <cell r="C453"/>
          <cell r="D453"/>
          <cell r="E453"/>
        </row>
        <row r="454">
          <cell r="A454">
            <v>452</v>
          </cell>
          <cell r="B454"/>
          <cell r="C454"/>
          <cell r="D454"/>
          <cell r="E454"/>
        </row>
        <row r="455">
          <cell r="A455">
            <v>453</v>
          </cell>
          <cell r="B455"/>
          <cell r="C455"/>
          <cell r="D455"/>
          <cell r="E455"/>
        </row>
        <row r="456">
          <cell r="A456">
            <v>454</v>
          </cell>
          <cell r="B456"/>
          <cell r="C456"/>
          <cell r="D456"/>
          <cell r="E456"/>
        </row>
        <row r="457">
          <cell r="A457">
            <v>455</v>
          </cell>
          <cell r="B457"/>
          <cell r="C457"/>
          <cell r="D457"/>
          <cell r="E457"/>
        </row>
        <row r="458">
          <cell r="A458">
            <v>456</v>
          </cell>
          <cell r="B458"/>
          <cell r="C458"/>
          <cell r="D458"/>
          <cell r="E458"/>
        </row>
        <row r="459">
          <cell r="A459">
            <v>457</v>
          </cell>
          <cell r="B459"/>
          <cell r="C459"/>
          <cell r="D459"/>
          <cell r="E459"/>
        </row>
        <row r="460">
          <cell r="A460">
            <v>458</v>
          </cell>
          <cell r="B460"/>
          <cell r="C460"/>
          <cell r="D460"/>
          <cell r="E460"/>
        </row>
        <row r="461">
          <cell r="A461">
            <v>459</v>
          </cell>
          <cell r="B461"/>
          <cell r="C461"/>
          <cell r="D461"/>
          <cell r="E461"/>
        </row>
        <row r="462">
          <cell r="A462">
            <v>460</v>
          </cell>
          <cell r="B462"/>
          <cell r="C462"/>
          <cell r="D462"/>
          <cell r="E462"/>
        </row>
        <row r="463">
          <cell r="A463">
            <v>461</v>
          </cell>
          <cell r="B463"/>
          <cell r="C463"/>
          <cell r="D463"/>
          <cell r="E463"/>
        </row>
        <row r="464">
          <cell r="A464">
            <v>462</v>
          </cell>
          <cell r="B464"/>
          <cell r="C464"/>
          <cell r="D464"/>
          <cell r="E464"/>
        </row>
        <row r="465">
          <cell r="A465">
            <v>463</v>
          </cell>
          <cell r="B465"/>
          <cell r="C465"/>
          <cell r="D465"/>
          <cell r="E465"/>
        </row>
        <row r="466">
          <cell r="A466">
            <v>464</v>
          </cell>
          <cell r="B466"/>
          <cell r="C466"/>
          <cell r="D466"/>
          <cell r="E466"/>
        </row>
        <row r="467">
          <cell r="A467">
            <v>465</v>
          </cell>
          <cell r="B467"/>
          <cell r="C467"/>
          <cell r="D467"/>
          <cell r="E467"/>
        </row>
        <row r="468">
          <cell r="A468">
            <v>466</v>
          </cell>
          <cell r="B468"/>
          <cell r="C468"/>
          <cell r="D468"/>
          <cell r="E468"/>
        </row>
        <row r="469">
          <cell r="A469">
            <v>467</v>
          </cell>
          <cell r="B469"/>
          <cell r="C469"/>
          <cell r="D469"/>
          <cell r="E469"/>
        </row>
        <row r="470">
          <cell r="A470">
            <v>468</v>
          </cell>
          <cell r="B470"/>
          <cell r="C470"/>
          <cell r="D470"/>
          <cell r="E470"/>
        </row>
        <row r="471">
          <cell r="A471">
            <v>469</v>
          </cell>
          <cell r="B471"/>
          <cell r="C471"/>
          <cell r="D471"/>
          <cell r="E471"/>
        </row>
        <row r="472">
          <cell r="A472">
            <v>470</v>
          </cell>
          <cell r="B472"/>
          <cell r="C472"/>
          <cell r="D472"/>
          <cell r="E472"/>
        </row>
        <row r="473">
          <cell r="A473">
            <v>471</v>
          </cell>
          <cell r="B473"/>
          <cell r="C473"/>
          <cell r="D473"/>
          <cell r="E473"/>
        </row>
        <row r="474">
          <cell r="A474">
            <v>472</v>
          </cell>
          <cell r="B474"/>
          <cell r="C474"/>
          <cell r="D474"/>
          <cell r="E474"/>
        </row>
        <row r="475">
          <cell r="A475">
            <v>473</v>
          </cell>
          <cell r="B475"/>
          <cell r="C475"/>
          <cell r="D475"/>
          <cell r="E475"/>
        </row>
        <row r="476">
          <cell r="A476">
            <v>474</v>
          </cell>
          <cell r="B476"/>
          <cell r="C476"/>
          <cell r="D476"/>
          <cell r="E476"/>
        </row>
        <row r="477">
          <cell r="A477">
            <v>475</v>
          </cell>
          <cell r="B477"/>
          <cell r="C477"/>
          <cell r="D477"/>
          <cell r="E477"/>
        </row>
        <row r="478">
          <cell r="A478">
            <v>476</v>
          </cell>
          <cell r="B478"/>
          <cell r="C478"/>
          <cell r="D478"/>
          <cell r="E478"/>
        </row>
        <row r="479">
          <cell r="A479">
            <v>477</v>
          </cell>
          <cell r="B479"/>
          <cell r="C479"/>
          <cell r="D479"/>
          <cell r="E479"/>
        </row>
        <row r="480">
          <cell r="A480">
            <v>478</v>
          </cell>
          <cell r="B480"/>
          <cell r="C480"/>
          <cell r="D480"/>
          <cell r="E480"/>
        </row>
        <row r="481">
          <cell r="A481">
            <v>479</v>
          </cell>
          <cell r="B481"/>
          <cell r="C481"/>
          <cell r="D481"/>
          <cell r="E481"/>
        </row>
        <row r="482">
          <cell r="A482">
            <v>480</v>
          </cell>
          <cell r="B482"/>
          <cell r="C482"/>
          <cell r="D482"/>
          <cell r="E482"/>
        </row>
        <row r="483">
          <cell r="A483">
            <v>481</v>
          </cell>
          <cell r="B483"/>
          <cell r="C483"/>
          <cell r="D483"/>
          <cell r="E483"/>
        </row>
        <row r="484">
          <cell r="A484">
            <v>482</v>
          </cell>
          <cell r="B484"/>
          <cell r="C484"/>
          <cell r="D484"/>
          <cell r="E484"/>
        </row>
        <row r="485">
          <cell r="A485">
            <v>483</v>
          </cell>
          <cell r="B485"/>
          <cell r="C485"/>
          <cell r="D485"/>
          <cell r="E485"/>
        </row>
        <row r="486">
          <cell r="A486">
            <v>484</v>
          </cell>
          <cell r="B486"/>
          <cell r="C486"/>
          <cell r="D486"/>
          <cell r="E486"/>
        </row>
        <row r="487">
          <cell r="A487">
            <v>485</v>
          </cell>
          <cell r="B487"/>
          <cell r="C487"/>
          <cell r="D487"/>
          <cell r="E487"/>
        </row>
        <row r="488">
          <cell r="A488">
            <v>486</v>
          </cell>
          <cell r="B488"/>
          <cell r="C488"/>
          <cell r="D488"/>
          <cell r="E488"/>
        </row>
        <row r="489">
          <cell r="A489">
            <v>487</v>
          </cell>
          <cell r="B489"/>
          <cell r="C489"/>
          <cell r="D489"/>
          <cell r="E489"/>
        </row>
        <row r="490">
          <cell r="A490">
            <v>488</v>
          </cell>
          <cell r="B490"/>
          <cell r="C490"/>
          <cell r="D490"/>
          <cell r="E490"/>
        </row>
        <row r="491">
          <cell r="A491">
            <v>489</v>
          </cell>
          <cell r="B491"/>
          <cell r="C491"/>
          <cell r="D491"/>
          <cell r="E491"/>
        </row>
        <row r="492">
          <cell r="A492">
            <v>490</v>
          </cell>
          <cell r="B492"/>
          <cell r="C492"/>
          <cell r="D492"/>
          <cell r="E492"/>
        </row>
        <row r="493">
          <cell r="A493">
            <v>491</v>
          </cell>
          <cell r="B493"/>
          <cell r="C493"/>
          <cell r="D493"/>
          <cell r="E493"/>
        </row>
        <row r="494">
          <cell r="A494">
            <v>492</v>
          </cell>
          <cell r="B494"/>
          <cell r="C494"/>
          <cell r="D494"/>
          <cell r="E494"/>
        </row>
        <row r="495">
          <cell r="A495">
            <v>493</v>
          </cell>
          <cell r="B495"/>
          <cell r="C495"/>
          <cell r="D495"/>
          <cell r="E495"/>
        </row>
        <row r="496">
          <cell r="A496">
            <v>494</v>
          </cell>
          <cell r="B496"/>
          <cell r="C496"/>
          <cell r="D496"/>
          <cell r="E496"/>
        </row>
        <row r="497">
          <cell r="A497">
            <v>495</v>
          </cell>
          <cell r="B497"/>
          <cell r="C497"/>
          <cell r="D497"/>
          <cell r="E497"/>
        </row>
        <row r="498">
          <cell r="A498">
            <v>496</v>
          </cell>
          <cell r="B498"/>
          <cell r="C498"/>
          <cell r="D498"/>
          <cell r="E498"/>
        </row>
        <row r="499">
          <cell r="A499">
            <v>497</v>
          </cell>
          <cell r="B499"/>
          <cell r="C499"/>
          <cell r="D499"/>
          <cell r="E499"/>
        </row>
        <row r="500">
          <cell r="A500">
            <v>498</v>
          </cell>
          <cell r="B500"/>
          <cell r="C500"/>
          <cell r="D500"/>
          <cell r="E500"/>
        </row>
        <row r="501">
          <cell r="A501">
            <v>499</v>
          </cell>
          <cell r="B501"/>
          <cell r="C501"/>
          <cell r="D501"/>
          <cell r="E501"/>
        </row>
        <row r="502">
          <cell r="A502">
            <v>500</v>
          </cell>
          <cell r="B502"/>
          <cell r="C502"/>
          <cell r="D502"/>
          <cell r="E502"/>
        </row>
        <row r="503">
          <cell r="A503">
            <v>501</v>
          </cell>
          <cell r="B503"/>
          <cell r="C503"/>
          <cell r="D503"/>
          <cell r="E503"/>
        </row>
        <row r="504">
          <cell r="A504">
            <v>502</v>
          </cell>
          <cell r="B504"/>
          <cell r="C504"/>
          <cell r="D504"/>
          <cell r="E504"/>
        </row>
        <row r="505">
          <cell r="A505">
            <v>503</v>
          </cell>
          <cell r="B505"/>
          <cell r="C505"/>
          <cell r="D505"/>
          <cell r="E505"/>
        </row>
        <row r="506">
          <cell r="A506">
            <v>504</v>
          </cell>
          <cell r="B506"/>
          <cell r="C506"/>
          <cell r="D506"/>
          <cell r="E506"/>
        </row>
        <row r="507">
          <cell r="A507">
            <v>505</v>
          </cell>
          <cell r="B507"/>
          <cell r="C507"/>
          <cell r="D507"/>
          <cell r="E507"/>
        </row>
        <row r="508">
          <cell r="A508">
            <v>506</v>
          </cell>
          <cell r="B508"/>
          <cell r="C508"/>
          <cell r="D508"/>
          <cell r="E508"/>
        </row>
        <row r="509">
          <cell r="A509">
            <v>507</v>
          </cell>
          <cell r="B509"/>
          <cell r="C509"/>
          <cell r="D509"/>
          <cell r="E509"/>
        </row>
        <row r="510">
          <cell r="A510">
            <v>508</v>
          </cell>
          <cell r="B510"/>
          <cell r="C510"/>
          <cell r="D510"/>
          <cell r="E510"/>
        </row>
        <row r="511">
          <cell r="A511">
            <v>509</v>
          </cell>
          <cell r="B511"/>
          <cell r="C511"/>
          <cell r="D511"/>
          <cell r="E511"/>
        </row>
        <row r="512">
          <cell r="A512">
            <v>510</v>
          </cell>
          <cell r="B512"/>
          <cell r="C512"/>
          <cell r="D512"/>
          <cell r="E512"/>
        </row>
        <row r="513">
          <cell r="A513">
            <v>511</v>
          </cell>
          <cell r="B513"/>
          <cell r="C513"/>
          <cell r="D513"/>
          <cell r="E513"/>
        </row>
        <row r="514">
          <cell r="A514">
            <v>512</v>
          </cell>
          <cell r="B514"/>
          <cell r="C514"/>
          <cell r="D514"/>
          <cell r="E514"/>
        </row>
        <row r="515">
          <cell r="A515">
            <v>513</v>
          </cell>
          <cell r="B515"/>
          <cell r="C515"/>
          <cell r="D515"/>
          <cell r="E515"/>
        </row>
        <row r="516">
          <cell r="A516">
            <v>514</v>
          </cell>
          <cell r="B516"/>
          <cell r="C516"/>
          <cell r="D516"/>
          <cell r="E516"/>
        </row>
        <row r="517">
          <cell r="A517">
            <v>515</v>
          </cell>
          <cell r="B517"/>
          <cell r="C517"/>
          <cell r="D517"/>
          <cell r="E517"/>
        </row>
        <row r="518">
          <cell r="A518">
            <v>516</v>
          </cell>
          <cell r="B518"/>
          <cell r="C518"/>
          <cell r="D518"/>
          <cell r="E518"/>
        </row>
        <row r="519">
          <cell r="A519">
            <v>517</v>
          </cell>
          <cell r="B519"/>
          <cell r="C519"/>
          <cell r="D519"/>
          <cell r="E519"/>
        </row>
        <row r="520">
          <cell r="A520">
            <v>518</v>
          </cell>
          <cell r="B520"/>
          <cell r="C520"/>
          <cell r="D520"/>
          <cell r="E520"/>
        </row>
        <row r="521">
          <cell r="A521">
            <v>519</v>
          </cell>
          <cell r="B521"/>
          <cell r="C521"/>
          <cell r="D521"/>
          <cell r="E521"/>
        </row>
        <row r="522">
          <cell r="A522">
            <v>520</v>
          </cell>
          <cell r="B522"/>
          <cell r="C522"/>
          <cell r="D522"/>
          <cell r="E522"/>
        </row>
        <row r="523">
          <cell r="A523">
            <v>521</v>
          </cell>
          <cell r="B523"/>
          <cell r="C523"/>
          <cell r="D523"/>
          <cell r="E523"/>
        </row>
        <row r="524">
          <cell r="A524">
            <v>522</v>
          </cell>
          <cell r="B524"/>
          <cell r="C524"/>
          <cell r="D524"/>
          <cell r="E524"/>
        </row>
        <row r="525">
          <cell r="A525">
            <v>523</v>
          </cell>
          <cell r="B525"/>
          <cell r="C525"/>
          <cell r="D525"/>
          <cell r="E525"/>
        </row>
        <row r="526">
          <cell r="A526">
            <v>524</v>
          </cell>
          <cell r="B526"/>
          <cell r="C526"/>
          <cell r="D526"/>
          <cell r="E526"/>
        </row>
        <row r="527">
          <cell r="A527">
            <v>525</v>
          </cell>
          <cell r="B527"/>
          <cell r="C527"/>
          <cell r="D527"/>
          <cell r="E527"/>
        </row>
        <row r="528">
          <cell r="A528">
            <v>526</v>
          </cell>
          <cell r="B528"/>
          <cell r="C528"/>
          <cell r="D528"/>
          <cell r="E528"/>
        </row>
        <row r="529">
          <cell r="A529">
            <v>527</v>
          </cell>
          <cell r="B529"/>
          <cell r="C529"/>
          <cell r="D529"/>
          <cell r="E529"/>
        </row>
        <row r="530">
          <cell r="A530">
            <v>528</v>
          </cell>
          <cell r="B530"/>
          <cell r="C530"/>
          <cell r="D530"/>
          <cell r="E530"/>
        </row>
        <row r="531">
          <cell r="A531">
            <v>529</v>
          </cell>
          <cell r="B531"/>
          <cell r="C531"/>
          <cell r="D531"/>
          <cell r="E531"/>
        </row>
        <row r="532">
          <cell r="A532">
            <v>530</v>
          </cell>
          <cell r="B532"/>
          <cell r="C532"/>
          <cell r="D532"/>
          <cell r="E532"/>
        </row>
        <row r="533">
          <cell r="A533">
            <v>531</v>
          </cell>
          <cell r="B533"/>
          <cell r="C533"/>
          <cell r="D533"/>
          <cell r="E533"/>
        </row>
        <row r="534">
          <cell r="A534">
            <v>532</v>
          </cell>
          <cell r="B534"/>
          <cell r="C534"/>
          <cell r="D534"/>
          <cell r="E534"/>
        </row>
        <row r="535">
          <cell r="A535">
            <v>533</v>
          </cell>
          <cell r="B535"/>
          <cell r="C535"/>
          <cell r="D535"/>
          <cell r="E535"/>
        </row>
        <row r="536">
          <cell r="A536">
            <v>534</v>
          </cell>
          <cell r="B536"/>
          <cell r="C536"/>
          <cell r="D536"/>
          <cell r="E536"/>
        </row>
        <row r="537">
          <cell r="A537">
            <v>535</v>
          </cell>
          <cell r="B537"/>
          <cell r="C537"/>
          <cell r="D537"/>
          <cell r="E537"/>
        </row>
        <row r="538">
          <cell r="A538">
            <v>536</v>
          </cell>
          <cell r="B538"/>
          <cell r="C538"/>
          <cell r="D538"/>
          <cell r="E538"/>
        </row>
        <row r="539">
          <cell r="A539">
            <v>537</v>
          </cell>
          <cell r="B539"/>
          <cell r="C539"/>
          <cell r="D539"/>
          <cell r="E539"/>
        </row>
        <row r="540">
          <cell r="A540">
            <v>538</v>
          </cell>
          <cell r="B540"/>
          <cell r="C540"/>
          <cell r="D540"/>
          <cell r="E540"/>
        </row>
        <row r="541">
          <cell r="A541">
            <v>539</v>
          </cell>
          <cell r="B541"/>
          <cell r="C541"/>
          <cell r="D541"/>
          <cell r="E541"/>
        </row>
        <row r="542">
          <cell r="A542">
            <v>540</v>
          </cell>
          <cell r="B542"/>
          <cell r="C542"/>
          <cell r="D542"/>
          <cell r="E542"/>
        </row>
        <row r="543">
          <cell r="A543">
            <v>541</v>
          </cell>
          <cell r="B543"/>
          <cell r="C543"/>
          <cell r="D543"/>
          <cell r="E543"/>
        </row>
        <row r="544">
          <cell r="A544">
            <v>542</v>
          </cell>
          <cell r="B544"/>
          <cell r="C544"/>
          <cell r="D544"/>
          <cell r="E544"/>
        </row>
        <row r="545">
          <cell r="A545">
            <v>543</v>
          </cell>
          <cell r="B545"/>
          <cell r="C545"/>
          <cell r="D545"/>
          <cell r="E545"/>
        </row>
        <row r="546">
          <cell r="A546">
            <v>544</v>
          </cell>
          <cell r="B546"/>
          <cell r="C546"/>
          <cell r="D546"/>
          <cell r="E546"/>
        </row>
        <row r="547">
          <cell r="A547">
            <v>545</v>
          </cell>
          <cell r="B547"/>
          <cell r="C547"/>
          <cell r="D547"/>
          <cell r="E547"/>
        </row>
        <row r="548">
          <cell r="A548">
            <v>546</v>
          </cell>
          <cell r="B548"/>
          <cell r="C548"/>
          <cell r="D548"/>
          <cell r="E548"/>
        </row>
        <row r="549">
          <cell r="A549">
            <v>547</v>
          </cell>
          <cell r="B549"/>
          <cell r="C549"/>
          <cell r="D549"/>
          <cell r="E549"/>
        </row>
        <row r="550">
          <cell r="A550">
            <v>548</v>
          </cell>
          <cell r="B550"/>
          <cell r="C550"/>
          <cell r="D550"/>
          <cell r="E550"/>
        </row>
        <row r="551">
          <cell r="A551">
            <v>549</v>
          </cell>
          <cell r="B551"/>
          <cell r="C551"/>
          <cell r="D551"/>
          <cell r="E551"/>
        </row>
        <row r="552">
          <cell r="A552">
            <v>550</v>
          </cell>
          <cell r="B552"/>
          <cell r="C552"/>
          <cell r="D552"/>
          <cell r="E552"/>
        </row>
        <row r="553">
          <cell r="A553">
            <v>551</v>
          </cell>
          <cell r="B553"/>
          <cell r="C553"/>
          <cell r="D553"/>
          <cell r="E553"/>
        </row>
        <row r="554">
          <cell r="A554">
            <v>552</v>
          </cell>
          <cell r="B554"/>
          <cell r="C554"/>
          <cell r="D554"/>
          <cell r="E554"/>
        </row>
        <row r="555">
          <cell r="A555">
            <v>553</v>
          </cell>
          <cell r="B555"/>
          <cell r="C555"/>
          <cell r="D555"/>
          <cell r="E555"/>
        </row>
        <row r="556">
          <cell r="A556">
            <v>554</v>
          </cell>
          <cell r="B556"/>
          <cell r="C556"/>
          <cell r="D556"/>
          <cell r="E556"/>
        </row>
        <row r="557">
          <cell r="A557">
            <v>555</v>
          </cell>
          <cell r="B557"/>
          <cell r="C557"/>
          <cell r="D557"/>
          <cell r="E557"/>
        </row>
        <row r="558">
          <cell r="A558">
            <v>556</v>
          </cell>
          <cell r="B558"/>
          <cell r="C558"/>
          <cell r="D558"/>
          <cell r="E558"/>
        </row>
        <row r="559">
          <cell r="A559">
            <v>557</v>
          </cell>
          <cell r="B559"/>
          <cell r="C559"/>
          <cell r="D559"/>
          <cell r="E559"/>
        </row>
        <row r="560">
          <cell r="A560">
            <v>558</v>
          </cell>
          <cell r="B560"/>
          <cell r="C560"/>
          <cell r="D560"/>
          <cell r="E560"/>
        </row>
        <row r="561">
          <cell r="A561">
            <v>559</v>
          </cell>
          <cell r="B561"/>
          <cell r="C561"/>
          <cell r="D561"/>
          <cell r="E561"/>
        </row>
        <row r="562">
          <cell r="A562">
            <v>560</v>
          </cell>
          <cell r="B562"/>
          <cell r="C562"/>
          <cell r="D562"/>
          <cell r="E562"/>
        </row>
        <row r="563">
          <cell r="A563">
            <v>561</v>
          </cell>
          <cell r="B563"/>
          <cell r="C563"/>
          <cell r="D563"/>
          <cell r="E563"/>
        </row>
        <row r="564">
          <cell r="A564">
            <v>562</v>
          </cell>
          <cell r="B564"/>
          <cell r="C564"/>
          <cell r="D564"/>
          <cell r="E564"/>
        </row>
        <row r="565">
          <cell r="A565">
            <v>563</v>
          </cell>
          <cell r="B565"/>
          <cell r="C565"/>
          <cell r="D565"/>
          <cell r="E565"/>
        </row>
        <row r="566">
          <cell r="A566">
            <v>564</v>
          </cell>
          <cell r="B566"/>
          <cell r="C566"/>
          <cell r="D566"/>
          <cell r="E566"/>
        </row>
        <row r="567">
          <cell r="A567">
            <v>565</v>
          </cell>
          <cell r="B567"/>
          <cell r="C567"/>
          <cell r="D567"/>
          <cell r="E567"/>
        </row>
        <row r="568">
          <cell r="A568">
            <v>566</v>
          </cell>
          <cell r="B568"/>
          <cell r="C568"/>
          <cell r="D568"/>
          <cell r="E568"/>
        </row>
        <row r="569">
          <cell r="A569">
            <v>567</v>
          </cell>
          <cell r="B569"/>
          <cell r="C569"/>
          <cell r="D569"/>
          <cell r="E569"/>
        </row>
        <row r="570">
          <cell r="A570">
            <v>568</v>
          </cell>
          <cell r="B570"/>
          <cell r="C570"/>
          <cell r="D570"/>
          <cell r="E570"/>
        </row>
        <row r="571">
          <cell r="A571">
            <v>569</v>
          </cell>
          <cell r="B571"/>
          <cell r="C571"/>
          <cell r="D571"/>
          <cell r="E571"/>
        </row>
        <row r="572">
          <cell r="A572">
            <v>570</v>
          </cell>
          <cell r="B572"/>
          <cell r="C572"/>
          <cell r="D572"/>
          <cell r="E572"/>
        </row>
        <row r="573">
          <cell r="A573">
            <v>571</v>
          </cell>
          <cell r="B573"/>
          <cell r="C573"/>
          <cell r="D573"/>
          <cell r="E573"/>
        </row>
        <row r="574">
          <cell r="A574">
            <v>572</v>
          </cell>
          <cell r="B574"/>
          <cell r="C574"/>
          <cell r="D574"/>
          <cell r="E574"/>
        </row>
        <row r="575">
          <cell r="A575">
            <v>573</v>
          </cell>
          <cell r="B575"/>
          <cell r="C575"/>
          <cell r="D575"/>
          <cell r="E575"/>
        </row>
        <row r="576">
          <cell r="A576">
            <v>574</v>
          </cell>
          <cell r="B576"/>
          <cell r="C576"/>
          <cell r="D576"/>
          <cell r="E576"/>
        </row>
        <row r="577">
          <cell r="A577">
            <v>575</v>
          </cell>
          <cell r="B577"/>
          <cell r="C577"/>
          <cell r="D577"/>
          <cell r="E577"/>
        </row>
        <row r="578">
          <cell r="A578">
            <v>576</v>
          </cell>
          <cell r="B578"/>
          <cell r="C578"/>
          <cell r="D578"/>
          <cell r="E578"/>
        </row>
        <row r="579">
          <cell r="A579">
            <v>577</v>
          </cell>
          <cell r="B579"/>
          <cell r="C579"/>
          <cell r="D579"/>
          <cell r="E579"/>
        </row>
        <row r="580">
          <cell r="A580">
            <v>578</v>
          </cell>
          <cell r="B580"/>
          <cell r="C580"/>
          <cell r="D580"/>
          <cell r="E580"/>
        </row>
        <row r="581">
          <cell r="A581">
            <v>579</v>
          </cell>
          <cell r="B581"/>
          <cell r="C581"/>
          <cell r="D581"/>
          <cell r="E581"/>
        </row>
        <row r="582">
          <cell r="A582">
            <v>580</v>
          </cell>
          <cell r="B582"/>
          <cell r="C582"/>
          <cell r="D582"/>
          <cell r="E582"/>
        </row>
        <row r="583">
          <cell r="A583">
            <v>581</v>
          </cell>
          <cell r="B583"/>
          <cell r="C583"/>
          <cell r="D583"/>
          <cell r="E583"/>
        </row>
        <row r="584">
          <cell r="A584">
            <v>582</v>
          </cell>
          <cell r="B584"/>
          <cell r="C584"/>
          <cell r="D584"/>
          <cell r="E584"/>
        </row>
        <row r="585">
          <cell r="A585">
            <v>583</v>
          </cell>
          <cell r="B585"/>
          <cell r="C585"/>
          <cell r="D585"/>
          <cell r="E585"/>
        </row>
        <row r="586">
          <cell r="A586">
            <v>584</v>
          </cell>
          <cell r="B586"/>
          <cell r="C586"/>
          <cell r="D586"/>
          <cell r="E586"/>
        </row>
        <row r="587">
          <cell r="A587">
            <v>585</v>
          </cell>
          <cell r="B587"/>
          <cell r="C587"/>
          <cell r="D587"/>
          <cell r="E587"/>
        </row>
        <row r="588">
          <cell r="A588">
            <v>586</v>
          </cell>
          <cell r="B588"/>
          <cell r="C588"/>
          <cell r="D588"/>
          <cell r="E588"/>
        </row>
        <row r="589">
          <cell r="A589">
            <v>587</v>
          </cell>
          <cell r="B589"/>
          <cell r="C589"/>
          <cell r="D589"/>
          <cell r="E589"/>
        </row>
        <row r="590">
          <cell r="A590">
            <v>588</v>
          </cell>
          <cell r="B590"/>
          <cell r="C590"/>
          <cell r="D590"/>
          <cell r="E590"/>
        </row>
        <row r="591">
          <cell r="A591">
            <v>589</v>
          </cell>
          <cell r="B591"/>
          <cell r="C591"/>
          <cell r="D591"/>
          <cell r="E591"/>
        </row>
        <row r="592">
          <cell r="A592">
            <v>590</v>
          </cell>
          <cell r="B592"/>
          <cell r="C592"/>
          <cell r="D592"/>
          <cell r="E592"/>
        </row>
        <row r="593">
          <cell r="A593">
            <v>591</v>
          </cell>
          <cell r="B593"/>
          <cell r="C593"/>
          <cell r="D593"/>
          <cell r="E593"/>
        </row>
        <row r="594">
          <cell r="A594">
            <v>592</v>
          </cell>
          <cell r="B594"/>
          <cell r="C594"/>
          <cell r="D594"/>
          <cell r="E594"/>
        </row>
        <row r="595">
          <cell r="A595">
            <v>593</v>
          </cell>
          <cell r="B595"/>
          <cell r="C595"/>
          <cell r="D595"/>
          <cell r="E595"/>
        </row>
        <row r="596">
          <cell r="A596">
            <v>594</v>
          </cell>
          <cell r="B596"/>
          <cell r="C596"/>
          <cell r="D596"/>
          <cell r="E596"/>
        </row>
        <row r="597">
          <cell r="A597">
            <v>595</v>
          </cell>
          <cell r="B597"/>
          <cell r="C597"/>
          <cell r="D597"/>
          <cell r="E597"/>
        </row>
        <row r="598">
          <cell r="A598">
            <v>596</v>
          </cell>
          <cell r="B598"/>
          <cell r="C598"/>
          <cell r="D598"/>
          <cell r="E598"/>
        </row>
        <row r="599">
          <cell r="A599">
            <v>597</v>
          </cell>
          <cell r="B599"/>
          <cell r="C599"/>
          <cell r="D599"/>
          <cell r="E599"/>
        </row>
        <row r="600">
          <cell r="A600">
            <v>598</v>
          </cell>
          <cell r="B600"/>
          <cell r="C600"/>
          <cell r="D600"/>
          <cell r="E600"/>
        </row>
        <row r="601">
          <cell r="A601">
            <v>599</v>
          </cell>
          <cell r="B601"/>
          <cell r="C601"/>
          <cell r="D601"/>
          <cell r="E601"/>
        </row>
        <row r="602">
          <cell r="A602">
            <v>600</v>
          </cell>
          <cell r="B602"/>
          <cell r="C602"/>
          <cell r="D602"/>
          <cell r="E602"/>
        </row>
        <row r="603">
          <cell r="A603">
            <v>601</v>
          </cell>
          <cell r="B603"/>
          <cell r="C603"/>
          <cell r="D603"/>
          <cell r="E603"/>
        </row>
        <row r="604">
          <cell r="A604">
            <v>602</v>
          </cell>
          <cell r="B604"/>
          <cell r="C604"/>
          <cell r="D604"/>
          <cell r="E604"/>
        </row>
        <row r="605">
          <cell r="A605">
            <v>603</v>
          </cell>
          <cell r="B605"/>
          <cell r="C605"/>
          <cell r="D605"/>
          <cell r="E605"/>
        </row>
        <row r="606">
          <cell r="A606">
            <v>604</v>
          </cell>
          <cell r="B606"/>
          <cell r="C606"/>
          <cell r="D606"/>
          <cell r="E606"/>
        </row>
        <row r="607">
          <cell r="A607">
            <v>605</v>
          </cell>
          <cell r="B607"/>
          <cell r="C607"/>
          <cell r="D607"/>
          <cell r="E607"/>
        </row>
        <row r="608">
          <cell r="A608">
            <v>606</v>
          </cell>
          <cell r="B608"/>
          <cell r="C608"/>
          <cell r="D608"/>
          <cell r="E608"/>
        </row>
        <row r="609">
          <cell r="A609">
            <v>607</v>
          </cell>
          <cell r="B609"/>
          <cell r="C609"/>
          <cell r="D609"/>
          <cell r="E609"/>
        </row>
        <row r="610">
          <cell r="A610">
            <v>608</v>
          </cell>
          <cell r="B610"/>
          <cell r="C610"/>
          <cell r="D610"/>
          <cell r="E610"/>
        </row>
        <row r="611">
          <cell r="A611">
            <v>609</v>
          </cell>
          <cell r="B611"/>
          <cell r="C611"/>
          <cell r="D611"/>
          <cell r="E611"/>
        </row>
        <row r="612">
          <cell r="A612">
            <v>610</v>
          </cell>
          <cell r="B612"/>
          <cell r="C612"/>
          <cell r="D612"/>
          <cell r="E612"/>
        </row>
        <row r="613">
          <cell r="A613">
            <v>611</v>
          </cell>
          <cell r="B613"/>
          <cell r="C613"/>
          <cell r="D613"/>
          <cell r="E613"/>
        </row>
        <row r="614">
          <cell r="A614">
            <v>612</v>
          </cell>
          <cell r="B614"/>
          <cell r="C614"/>
          <cell r="D614"/>
          <cell r="E614"/>
        </row>
        <row r="615">
          <cell r="A615">
            <v>613</v>
          </cell>
          <cell r="B615"/>
          <cell r="C615"/>
          <cell r="D615"/>
          <cell r="E615"/>
        </row>
        <row r="616">
          <cell r="A616">
            <v>614</v>
          </cell>
          <cell r="B616"/>
          <cell r="C616"/>
          <cell r="D616"/>
          <cell r="E616"/>
        </row>
        <row r="617">
          <cell r="A617">
            <v>615</v>
          </cell>
          <cell r="B617"/>
          <cell r="C617"/>
          <cell r="D617"/>
          <cell r="E617"/>
        </row>
        <row r="618">
          <cell r="A618">
            <v>616</v>
          </cell>
          <cell r="B618"/>
          <cell r="C618"/>
          <cell r="D618"/>
          <cell r="E618"/>
        </row>
        <row r="619">
          <cell r="A619">
            <v>617</v>
          </cell>
          <cell r="B619"/>
          <cell r="C619"/>
          <cell r="D619"/>
          <cell r="E619"/>
        </row>
        <row r="620">
          <cell r="A620">
            <v>618</v>
          </cell>
          <cell r="B620"/>
          <cell r="C620"/>
          <cell r="D620"/>
          <cell r="E620"/>
        </row>
        <row r="621">
          <cell r="A621">
            <v>619</v>
          </cell>
          <cell r="B621"/>
          <cell r="C621"/>
          <cell r="D621"/>
          <cell r="E621"/>
        </row>
        <row r="622">
          <cell r="A622">
            <v>620</v>
          </cell>
          <cell r="B622"/>
          <cell r="C622"/>
          <cell r="D622"/>
          <cell r="E622"/>
        </row>
        <row r="623">
          <cell r="A623">
            <v>621</v>
          </cell>
          <cell r="B623"/>
          <cell r="C623"/>
          <cell r="D623"/>
          <cell r="E623"/>
        </row>
        <row r="624">
          <cell r="A624">
            <v>622</v>
          </cell>
          <cell r="B624"/>
          <cell r="C624"/>
          <cell r="D624"/>
          <cell r="E624"/>
        </row>
        <row r="625">
          <cell r="A625">
            <v>623</v>
          </cell>
          <cell r="B625"/>
          <cell r="C625"/>
          <cell r="D625"/>
          <cell r="E625"/>
        </row>
        <row r="626">
          <cell r="A626">
            <v>624</v>
          </cell>
          <cell r="B626"/>
          <cell r="C626"/>
          <cell r="D626"/>
          <cell r="E626"/>
        </row>
        <row r="627">
          <cell r="A627">
            <v>625</v>
          </cell>
          <cell r="B627"/>
          <cell r="C627"/>
          <cell r="D627"/>
          <cell r="E627"/>
        </row>
        <row r="628">
          <cell r="A628">
            <v>626</v>
          </cell>
          <cell r="B628"/>
          <cell r="C628"/>
          <cell r="D628"/>
          <cell r="E628"/>
        </row>
        <row r="629">
          <cell r="A629">
            <v>627</v>
          </cell>
          <cell r="B629"/>
          <cell r="C629"/>
          <cell r="D629"/>
          <cell r="E629"/>
        </row>
        <row r="630">
          <cell r="A630">
            <v>628</v>
          </cell>
          <cell r="B630"/>
          <cell r="C630"/>
          <cell r="D630"/>
          <cell r="E630"/>
        </row>
        <row r="631">
          <cell r="A631">
            <v>629</v>
          </cell>
          <cell r="B631"/>
          <cell r="C631"/>
          <cell r="D631"/>
          <cell r="E631"/>
        </row>
        <row r="632">
          <cell r="A632">
            <v>630</v>
          </cell>
          <cell r="B632"/>
          <cell r="C632"/>
          <cell r="D632"/>
          <cell r="E632"/>
        </row>
        <row r="633">
          <cell r="A633">
            <v>631</v>
          </cell>
          <cell r="B633"/>
          <cell r="C633"/>
          <cell r="D633"/>
          <cell r="E633"/>
        </row>
        <row r="634">
          <cell r="A634">
            <v>632</v>
          </cell>
          <cell r="B634"/>
          <cell r="C634"/>
          <cell r="D634"/>
          <cell r="E634"/>
        </row>
        <row r="635">
          <cell r="A635">
            <v>633</v>
          </cell>
          <cell r="B635"/>
          <cell r="C635"/>
          <cell r="D635"/>
          <cell r="E635"/>
        </row>
        <row r="636">
          <cell r="A636">
            <v>634</v>
          </cell>
          <cell r="B636"/>
          <cell r="C636"/>
          <cell r="D636"/>
          <cell r="E636"/>
        </row>
        <row r="637">
          <cell r="A637">
            <v>635</v>
          </cell>
          <cell r="B637"/>
          <cell r="C637"/>
          <cell r="D637"/>
          <cell r="E637"/>
        </row>
        <row r="638">
          <cell r="A638">
            <v>636</v>
          </cell>
          <cell r="B638"/>
          <cell r="C638"/>
          <cell r="D638"/>
          <cell r="E638"/>
        </row>
        <row r="639">
          <cell r="A639">
            <v>637</v>
          </cell>
          <cell r="B639"/>
          <cell r="C639"/>
          <cell r="D639"/>
          <cell r="E639"/>
        </row>
        <row r="640">
          <cell r="A640">
            <v>638</v>
          </cell>
          <cell r="B640"/>
          <cell r="C640"/>
          <cell r="D640"/>
          <cell r="E640"/>
        </row>
        <row r="641">
          <cell r="A641">
            <v>639</v>
          </cell>
          <cell r="B641"/>
          <cell r="C641"/>
          <cell r="D641"/>
          <cell r="E641"/>
        </row>
        <row r="642">
          <cell r="A642">
            <v>640</v>
          </cell>
          <cell r="B642"/>
          <cell r="C642"/>
          <cell r="D642"/>
          <cell r="E642"/>
        </row>
        <row r="643">
          <cell r="A643">
            <v>641</v>
          </cell>
          <cell r="B643"/>
          <cell r="C643"/>
          <cell r="D643"/>
          <cell r="E643"/>
        </row>
        <row r="644">
          <cell r="A644">
            <v>642</v>
          </cell>
          <cell r="B644"/>
          <cell r="C644"/>
          <cell r="D644"/>
          <cell r="E644"/>
        </row>
        <row r="645">
          <cell r="A645">
            <v>643</v>
          </cell>
          <cell r="B645"/>
          <cell r="C645"/>
          <cell r="D645"/>
          <cell r="E645"/>
        </row>
        <row r="646">
          <cell r="A646">
            <v>644</v>
          </cell>
          <cell r="B646"/>
          <cell r="C646"/>
          <cell r="D646"/>
          <cell r="E646"/>
        </row>
        <row r="647">
          <cell r="A647">
            <v>645</v>
          </cell>
          <cell r="B647"/>
          <cell r="C647"/>
          <cell r="D647"/>
          <cell r="E647"/>
        </row>
        <row r="648">
          <cell r="A648">
            <v>646</v>
          </cell>
          <cell r="B648"/>
          <cell r="C648"/>
          <cell r="D648"/>
          <cell r="E648"/>
        </row>
        <row r="649">
          <cell r="A649">
            <v>647</v>
          </cell>
          <cell r="B649"/>
          <cell r="C649"/>
          <cell r="D649"/>
          <cell r="E649"/>
        </row>
        <row r="650">
          <cell r="A650">
            <v>648</v>
          </cell>
          <cell r="B650"/>
          <cell r="C650"/>
          <cell r="D650"/>
          <cell r="E650"/>
        </row>
        <row r="651">
          <cell r="A651">
            <v>649</v>
          </cell>
          <cell r="B651"/>
          <cell r="C651"/>
          <cell r="D651"/>
          <cell r="E651"/>
        </row>
        <row r="652">
          <cell r="A652">
            <v>650</v>
          </cell>
          <cell r="B652"/>
          <cell r="C652"/>
          <cell r="D652"/>
          <cell r="E652"/>
        </row>
        <row r="653">
          <cell r="A653">
            <v>651</v>
          </cell>
          <cell r="B653"/>
          <cell r="C653"/>
          <cell r="D653"/>
          <cell r="E653"/>
        </row>
        <row r="654">
          <cell r="A654">
            <v>652</v>
          </cell>
          <cell r="B654"/>
          <cell r="C654"/>
          <cell r="D654"/>
          <cell r="E654"/>
        </row>
        <row r="655">
          <cell r="A655">
            <v>653</v>
          </cell>
          <cell r="B655"/>
          <cell r="C655"/>
          <cell r="D655"/>
          <cell r="E655"/>
        </row>
        <row r="656">
          <cell r="A656">
            <v>654</v>
          </cell>
          <cell r="B656"/>
          <cell r="C656"/>
          <cell r="D656"/>
          <cell r="E656"/>
        </row>
        <row r="657">
          <cell r="A657">
            <v>655</v>
          </cell>
          <cell r="B657"/>
          <cell r="C657"/>
          <cell r="D657"/>
          <cell r="E657"/>
        </row>
        <row r="658">
          <cell r="A658">
            <v>656</v>
          </cell>
          <cell r="B658"/>
          <cell r="C658"/>
          <cell r="D658"/>
          <cell r="E658"/>
        </row>
        <row r="659">
          <cell r="A659">
            <v>657</v>
          </cell>
          <cell r="B659"/>
          <cell r="C659"/>
          <cell r="D659"/>
          <cell r="E659"/>
        </row>
        <row r="660">
          <cell r="A660">
            <v>658</v>
          </cell>
          <cell r="B660"/>
          <cell r="C660"/>
          <cell r="D660"/>
          <cell r="E660"/>
        </row>
        <row r="661">
          <cell r="A661">
            <v>659</v>
          </cell>
          <cell r="B661"/>
          <cell r="C661"/>
          <cell r="D661"/>
          <cell r="E661"/>
        </row>
        <row r="662">
          <cell r="A662">
            <v>660</v>
          </cell>
          <cell r="B662"/>
          <cell r="C662"/>
          <cell r="D662"/>
          <cell r="E662"/>
        </row>
        <row r="663">
          <cell r="A663">
            <v>661</v>
          </cell>
          <cell r="B663"/>
          <cell r="C663"/>
          <cell r="D663"/>
          <cell r="E663"/>
        </row>
        <row r="664">
          <cell r="A664">
            <v>662</v>
          </cell>
          <cell r="B664"/>
          <cell r="C664"/>
          <cell r="D664"/>
          <cell r="E664"/>
        </row>
        <row r="665">
          <cell r="A665">
            <v>663</v>
          </cell>
          <cell r="B665"/>
          <cell r="C665"/>
          <cell r="D665"/>
          <cell r="E665"/>
        </row>
        <row r="666">
          <cell r="A666">
            <v>664</v>
          </cell>
          <cell r="B666"/>
          <cell r="C666"/>
          <cell r="D666"/>
          <cell r="E666"/>
        </row>
        <row r="667">
          <cell r="A667">
            <v>665</v>
          </cell>
          <cell r="B667"/>
          <cell r="C667"/>
          <cell r="D667"/>
          <cell r="E667"/>
        </row>
        <row r="668">
          <cell r="A668">
            <v>666</v>
          </cell>
          <cell r="B668"/>
          <cell r="C668"/>
          <cell r="D668"/>
          <cell r="E668"/>
        </row>
        <row r="669">
          <cell r="A669">
            <v>667</v>
          </cell>
          <cell r="B669"/>
          <cell r="C669"/>
          <cell r="D669"/>
          <cell r="E669"/>
        </row>
        <row r="670">
          <cell r="A670">
            <v>668</v>
          </cell>
          <cell r="B670"/>
          <cell r="C670"/>
          <cell r="D670"/>
          <cell r="E670"/>
        </row>
        <row r="671">
          <cell r="A671">
            <v>669</v>
          </cell>
          <cell r="B671"/>
          <cell r="C671"/>
          <cell r="D671"/>
          <cell r="E671"/>
        </row>
        <row r="672">
          <cell r="A672">
            <v>670</v>
          </cell>
          <cell r="B672"/>
          <cell r="C672"/>
          <cell r="D672"/>
          <cell r="E672"/>
        </row>
        <row r="673">
          <cell r="A673">
            <v>671</v>
          </cell>
          <cell r="B673"/>
          <cell r="C673"/>
          <cell r="D673"/>
          <cell r="E673"/>
        </row>
        <row r="674">
          <cell r="A674">
            <v>672</v>
          </cell>
          <cell r="B674"/>
          <cell r="C674"/>
          <cell r="D674"/>
          <cell r="E674"/>
        </row>
        <row r="675">
          <cell r="A675">
            <v>673</v>
          </cell>
          <cell r="B675"/>
          <cell r="C675"/>
          <cell r="D675"/>
          <cell r="E675"/>
        </row>
        <row r="676">
          <cell r="A676">
            <v>674</v>
          </cell>
          <cell r="B676"/>
          <cell r="C676"/>
          <cell r="D676"/>
          <cell r="E676"/>
        </row>
        <row r="677">
          <cell r="A677">
            <v>675</v>
          </cell>
          <cell r="B677"/>
          <cell r="C677"/>
          <cell r="D677"/>
          <cell r="E677"/>
        </row>
        <row r="678">
          <cell r="A678">
            <v>676</v>
          </cell>
          <cell r="B678"/>
          <cell r="C678"/>
          <cell r="D678"/>
          <cell r="E678"/>
        </row>
        <row r="679">
          <cell r="A679">
            <v>677</v>
          </cell>
          <cell r="B679"/>
          <cell r="C679"/>
          <cell r="D679"/>
          <cell r="E679"/>
        </row>
        <row r="680">
          <cell r="A680">
            <v>678</v>
          </cell>
          <cell r="B680"/>
          <cell r="C680"/>
          <cell r="D680"/>
          <cell r="E680"/>
        </row>
        <row r="681">
          <cell r="A681">
            <v>679</v>
          </cell>
          <cell r="B681"/>
          <cell r="C681"/>
          <cell r="D681"/>
          <cell r="E681"/>
        </row>
        <row r="682">
          <cell r="A682">
            <v>680</v>
          </cell>
          <cell r="B682"/>
          <cell r="C682"/>
          <cell r="D682"/>
          <cell r="E682"/>
        </row>
        <row r="683">
          <cell r="A683">
            <v>681</v>
          </cell>
          <cell r="B683"/>
          <cell r="C683"/>
          <cell r="D683"/>
          <cell r="E683"/>
        </row>
        <row r="684">
          <cell r="A684">
            <v>682</v>
          </cell>
          <cell r="B684"/>
          <cell r="C684"/>
          <cell r="D684"/>
          <cell r="E684"/>
        </row>
        <row r="685">
          <cell r="A685">
            <v>683</v>
          </cell>
          <cell r="B685"/>
          <cell r="C685"/>
          <cell r="D685"/>
          <cell r="E685"/>
        </row>
        <row r="686">
          <cell r="A686">
            <v>684</v>
          </cell>
          <cell r="B686"/>
          <cell r="C686"/>
          <cell r="D686"/>
          <cell r="E686"/>
        </row>
        <row r="687">
          <cell r="A687">
            <v>685</v>
          </cell>
          <cell r="B687"/>
          <cell r="C687"/>
          <cell r="D687"/>
          <cell r="E687"/>
        </row>
        <row r="688">
          <cell r="A688">
            <v>686</v>
          </cell>
          <cell r="B688"/>
          <cell r="C688"/>
          <cell r="D688"/>
          <cell r="E688"/>
        </row>
        <row r="689">
          <cell r="A689">
            <v>687</v>
          </cell>
          <cell r="B689"/>
          <cell r="C689"/>
          <cell r="D689"/>
          <cell r="E689"/>
        </row>
        <row r="690">
          <cell r="A690">
            <v>688</v>
          </cell>
          <cell r="B690"/>
          <cell r="C690"/>
          <cell r="D690"/>
          <cell r="E690"/>
        </row>
        <row r="691">
          <cell r="A691">
            <v>689</v>
          </cell>
          <cell r="B691"/>
          <cell r="C691"/>
          <cell r="D691"/>
          <cell r="E691"/>
        </row>
        <row r="692">
          <cell r="A692">
            <v>690</v>
          </cell>
          <cell r="B692"/>
          <cell r="C692"/>
          <cell r="D692"/>
          <cell r="E692"/>
        </row>
        <row r="693">
          <cell r="A693">
            <v>691</v>
          </cell>
          <cell r="B693"/>
          <cell r="C693"/>
          <cell r="D693"/>
          <cell r="E693"/>
        </row>
        <row r="694">
          <cell r="A694">
            <v>692</v>
          </cell>
          <cell r="B694"/>
          <cell r="C694"/>
          <cell r="D694"/>
          <cell r="E694"/>
        </row>
        <row r="695">
          <cell r="A695">
            <v>693</v>
          </cell>
          <cell r="B695"/>
          <cell r="C695"/>
          <cell r="D695"/>
          <cell r="E695"/>
        </row>
        <row r="696">
          <cell r="A696">
            <v>694</v>
          </cell>
          <cell r="B696"/>
          <cell r="C696"/>
          <cell r="D696"/>
          <cell r="E696"/>
        </row>
        <row r="697">
          <cell r="A697">
            <v>695</v>
          </cell>
          <cell r="B697"/>
          <cell r="C697"/>
          <cell r="D697"/>
          <cell r="E697"/>
        </row>
        <row r="698">
          <cell r="A698">
            <v>696</v>
          </cell>
          <cell r="B698"/>
          <cell r="C698"/>
          <cell r="D698"/>
          <cell r="E698"/>
        </row>
        <row r="699">
          <cell r="A699">
            <v>697</v>
          </cell>
          <cell r="B699"/>
          <cell r="C699"/>
          <cell r="D699"/>
          <cell r="E699"/>
        </row>
        <row r="700">
          <cell r="A700">
            <v>698</v>
          </cell>
          <cell r="B700"/>
          <cell r="C700"/>
          <cell r="D700"/>
          <cell r="E700"/>
        </row>
        <row r="701">
          <cell r="A701">
            <v>699</v>
          </cell>
          <cell r="B701"/>
          <cell r="C701"/>
          <cell r="D701"/>
          <cell r="E701"/>
        </row>
        <row r="702">
          <cell r="A702">
            <v>700</v>
          </cell>
          <cell r="B702"/>
          <cell r="C702"/>
          <cell r="D702"/>
          <cell r="E702"/>
        </row>
        <row r="703">
          <cell r="A703">
            <v>701</v>
          </cell>
          <cell r="B703"/>
          <cell r="C703"/>
          <cell r="D703"/>
          <cell r="E703"/>
        </row>
        <row r="704">
          <cell r="A704">
            <v>702</v>
          </cell>
          <cell r="B704"/>
          <cell r="C704"/>
          <cell r="D704"/>
          <cell r="E704"/>
        </row>
        <row r="705">
          <cell r="A705">
            <v>703</v>
          </cell>
          <cell r="B705"/>
          <cell r="C705"/>
          <cell r="D705"/>
          <cell r="E705"/>
        </row>
        <row r="706">
          <cell r="A706">
            <v>704</v>
          </cell>
          <cell r="B706"/>
          <cell r="C706"/>
          <cell r="D706"/>
          <cell r="E706"/>
        </row>
        <row r="707">
          <cell r="A707">
            <v>705</v>
          </cell>
          <cell r="B707"/>
          <cell r="C707"/>
          <cell r="D707"/>
          <cell r="E707"/>
        </row>
        <row r="708">
          <cell r="A708">
            <v>706</v>
          </cell>
          <cell r="B708"/>
          <cell r="C708"/>
          <cell r="D708"/>
          <cell r="E708"/>
        </row>
        <row r="709">
          <cell r="A709">
            <v>707</v>
          </cell>
          <cell r="B709"/>
          <cell r="C709"/>
          <cell r="D709"/>
          <cell r="E709"/>
        </row>
        <row r="710">
          <cell r="A710">
            <v>708</v>
          </cell>
          <cell r="B710"/>
          <cell r="C710"/>
          <cell r="D710"/>
          <cell r="E710"/>
        </row>
        <row r="711">
          <cell r="A711">
            <v>709</v>
          </cell>
          <cell r="B711"/>
          <cell r="C711"/>
          <cell r="D711"/>
          <cell r="E711"/>
        </row>
        <row r="712">
          <cell r="A712">
            <v>710</v>
          </cell>
          <cell r="B712"/>
          <cell r="C712"/>
          <cell r="D712"/>
          <cell r="E712"/>
        </row>
        <row r="713">
          <cell r="A713">
            <v>711</v>
          </cell>
          <cell r="B713"/>
          <cell r="C713"/>
          <cell r="D713"/>
          <cell r="E713"/>
        </row>
        <row r="714">
          <cell r="A714">
            <v>712</v>
          </cell>
          <cell r="B714"/>
          <cell r="C714"/>
          <cell r="D714"/>
          <cell r="E714"/>
        </row>
        <row r="715">
          <cell r="A715">
            <v>713</v>
          </cell>
          <cell r="B715"/>
          <cell r="C715"/>
          <cell r="D715"/>
          <cell r="E715"/>
        </row>
        <row r="716">
          <cell r="A716">
            <v>714</v>
          </cell>
          <cell r="B716"/>
          <cell r="C716"/>
          <cell r="D716"/>
          <cell r="E716"/>
        </row>
        <row r="717">
          <cell r="A717">
            <v>715</v>
          </cell>
          <cell r="B717"/>
          <cell r="C717"/>
          <cell r="D717"/>
          <cell r="E717"/>
        </row>
        <row r="718">
          <cell r="A718">
            <v>716</v>
          </cell>
          <cell r="B718"/>
          <cell r="C718"/>
          <cell r="D718"/>
          <cell r="E718"/>
        </row>
        <row r="719">
          <cell r="A719">
            <v>717</v>
          </cell>
          <cell r="B719"/>
          <cell r="C719"/>
          <cell r="D719"/>
          <cell r="E719"/>
        </row>
        <row r="720">
          <cell r="A720">
            <v>718</v>
          </cell>
          <cell r="B720"/>
          <cell r="C720"/>
          <cell r="D720"/>
          <cell r="E720"/>
        </row>
        <row r="721">
          <cell r="A721">
            <v>719</v>
          </cell>
          <cell r="B721"/>
          <cell r="C721"/>
          <cell r="D721"/>
          <cell r="E721"/>
        </row>
        <row r="722">
          <cell r="A722">
            <v>720</v>
          </cell>
          <cell r="B722"/>
          <cell r="C722"/>
          <cell r="D722"/>
          <cell r="E722"/>
        </row>
        <row r="723">
          <cell r="A723">
            <v>721</v>
          </cell>
          <cell r="B723"/>
          <cell r="C723"/>
          <cell r="D723"/>
          <cell r="E723"/>
        </row>
        <row r="724">
          <cell r="A724">
            <v>722</v>
          </cell>
          <cell r="B724"/>
          <cell r="C724"/>
          <cell r="D724"/>
          <cell r="E724"/>
        </row>
        <row r="725">
          <cell r="A725">
            <v>723</v>
          </cell>
          <cell r="B725"/>
          <cell r="C725"/>
          <cell r="D725"/>
          <cell r="E725"/>
        </row>
        <row r="726">
          <cell r="A726">
            <v>724</v>
          </cell>
          <cell r="B726"/>
          <cell r="C726"/>
          <cell r="D726"/>
          <cell r="E726"/>
        </row>
        <row r="727">
          <cell r="A727">
            <v>725</v>
          </cell>
          <cell r="B727"/>
          <cell r="C727"/>
          <cell r="D727"/>
          <cell r="E727"/>
        </row>
        <row r="728">
          <cell r="A728">
            <v>726</v>
          </cell>
          <cell r="B728"/>
          <cell r="C728"/>
          <cell r="D728"/>
          <cell r="E728"/>
        </row>
        <row r="729">
          <cell r="A729">
            <v>727</v>
          </cell>
          <cell r="B729"/>
          <cell r="C729"/>
          <cell r="D729"/>
          <cell r="E729"/>
        </row>
        <row r="730">
          <cell r="A730">
            <v>728</v>
          </cell>
          <cell r="B730"/>
          <cell r="C730"/>
          <cell r="D730"/>
          <cell r="E730"/>
        </row>
        <row r="731">
          <cell r="A731">
            <v>729</v>
          </cell>
          <cell r="B731"/>
          <cell r="C731"/>
          <cell r="D731"/>
          <cell r="E731"/>
        </row>
        <row r="732">
          <cell r="A732">
            <v>730</v>
          </cell>
          <cell r="B732"/>
          <cell r="C732"/>
          <cell r="D732"/>
          <cell r="E732"/>
        </row>
        <row r="733">
          <cell r="A733">
            <v>731</v>
          </cell>
          <cell r="B733"/>
          <cell r="C733"/>
          <cell r="D733"/>
          <cell r="E733"/>
        </row>
        <row r="734">
          <cell r="A734">
            <v>732</v>
          </cell>
          <cell r="B734"/>
          <cell r="C734"/>
          <cell r="D734"/>
          <cell r="E734"/>
        </row>
        <row r="735">
          <cell r="A735">
            <v>733</v>
          </cell>
          <cell r="B735"/>
          <cell r="C735"/>
          <cell r="D735"/>
          <cell r="E735"/>
        </row>
        <row r="736">
          <cell r="A736">
            <v>734</v>
          </cell>
          <cell r="B736"/>
          <cell r="C736"/>
          <cell r="D736"/>
          <cell r="E736"/>
        </row>
        <row r="737">
          <cell r="A737">
            <v>735</v>
          </cell>
          <cell r="B737"/>
          <cell r="C737"/>
          <cell r="D737"/>
          <cell r="E737"/>
        </row>
        <row r="738">
          <cell r="A738">
            <v>736</v>
          </cell>
          <cell r="B738"/>
          <cell r="C738"/>
          <cell r="D738"/>
          <cell r="E738"/>
        </row>
        <row r="739">
          <cell r="A739">
            <v>737</v>
          </cell>
          <cell r="B739"/>
          <cell r="C739"/>
          <cell r="D739"/>
          <cell r="E739"/>
        </row>
        <row r="740">
          <cell r="A740">
            <v>738</v>
          </cell>
          <cell r="B740"/>
          <cell r="C740"/>
          <cell r="D740"/>
          <cell r="E740"/>
        </row>
        <row r="741">
          <cell r="A741">
            <v>739</v>
          </cell>
          <cell r="B741"/>
          <cell r="C741"/>
          <cell r="D741"/>
          <cell r="E741"/>
        </row>
        <row r="742">
          <cell r="A742">
            <v>740</v>
          </cell>
          <cell r="B742"/>
          <cell r="C742"/>
          <cell r="D742"/>
          <cell r="E742"/>
        </row>
        <row r="743">
          <cell r="A743">
            <v>741</v>
          </cell>
          <cell r="B743"/>
          <cell r="C743"/>
          <cell r="D743"/>
          <cell r="E743"/>
        </row>
        <row r="744">
          <cell r="A744">
            <v>742</v>
          </cell>
          <cell r="B744"/>
          <cell r="C744"/>
          <cell r="D744"/>
          <cell r="E744"/>
        </row>
        <row r="745">
          <cell r="A745">
            <v>743</v>
          </cell>
          <cell r="B745"/>
          <cell r="C745"/>
          <cell r="D745"/>
          <cell r="E745"/>
        </row>
        <row r="746">
          <cell r="A746">
            <v>744</v>
          </cell>
          <cell r="B746"/>
          <cell r="C746"/>
          <cell r="D746"/>
          <cell r="E746"/>
        </row>
        <row r="747">
          <cell r="A747">
            <v>745</v>
          </cell>
          <cell r="B747"/>
          <cell r="C747"/>
          <cell r="D747"/>
          <cell r="E747"/>
        </row>
        <row r="748">
          <cell r="A748">
            <v>746</v>
          </cell>
          <cell r="B748"/>
          <cell r="C748"/>
          <cell r="D748"/>
          <cell r="E748"/>
        </row>
        <row r="749">
          <cell r="A749">
            <v>747</v>
          </cell>
          <cell r="B749"/>
          <cell r="C749"/>
          <cell r="D749"/>
          <cell r="E749"/>
        </row>
        <row r="750">
          <cell r="A750">
            <v>748</v>
          </cell>
          <cell r="B750"/>
          <cell r="C750"/>
          <cell r="D750"/>
          <cell r="E750"/>
        </row>
        <row r="751">
          <cell r="A751">
            <v>749</v>
          </cell>
          <cell r="B751"/>
          <cell r="C751"/>
          <cell r="D751"/>
          <cell r="E751"/>
        </row>
        <row r="752">
          <cell r="A752">
            <v>750</v>
          </cell>
          <cell r="B752"/>
          <cell r="C752"/>
          <cell r="D752"/>
          <cell r="E752"/>
        </row>
        <row r="753">
          <cell r="A753">
            <v>751</v>
          </cell>
          <cell r="B753"/>
          <cell r="C753"/>
          <cell r="D753"/>
          <cell r="E753"/>
        </row>
        <row r="754">
          <cell r="A754">
            <v>752</v>
          </cell>
          <cell r="B754"/>
          <cell r="C754"/>
          <cell r="D754"/>
          <cell r="E754"/>
        </row>
        <row r="755">
          <cell r="A755">
            <v>753</v>
          </cell>
          <cell r="B755"/>
          <cell r="C755"/>
          <cell r="D755"/>
          <cell r="E755"/>
        </row>
        <row r="756">
          <cell r="A756">
            <v>754</v>
          </cell>
          <cell r="B756"/>
          <cell r="C756"/>
          <cell r="D756"/>
          <cell r="E756"/>
        </row>
        <row r="757">
          <cell r="A757">
            <v>755</v>
          </cell>
          <cell r="B757"/>
          <cell r="C757"/>
          <cell r="D757"/>
          <cell r="E757"/>
        </row>
        <row r="758">
          <cell r="A758">
            <v>756</v>
          </cell>
          <cell r="B758"/>
          <cell r="C758"/>
          <cell r="D758"/>
          <cell r="E758"/>
        </row>
        <row r="759">
          <cell r="A759">
            <v>757</v>
          </cell>
          <cell r="B759"/>
          <cell r="C759"/>
          <cell r="D759"/>
          <cell r="E759"/>
        </row>
        <row r="760">
          <cell r="A760">
            <v>758</v>
          </cell>
          <cell r="B760"/>
          <cell r="C760"/>
          <cell r="D760"/>
          <cell r="E760"/>
        </row>
        <row r="761">
          <cell r="A761">
            <v>759</v>
          </cell>
          <cell r="B761"/>
          <cell r="C761"/>
          <cell r="D761"/>
          <cell r="E761"/>
        </row>
        <row r="762">
          <cell r="A762">
            <v>760</v>
          </cell>
          <cell r="B762"/>
          <cell r="C762"/>
          <cell r="D762"/>
          <cell r="E762"/>
        </row>
        <row r="763">
          <cell r="A763">
            <v>761</v>
          </cell>
          <cell r="B763"/>
          <cell r="C763"/>
          <cell r="D763"/>
          <cell r="E763"/>
        </row>
        <row r="764">
          <cell r="A764">
            <v>762</v>
          </cell>
          <cell r="B764"/>
          <cell r="C764"/>
          <cell r="D764"/>
          <cell r="E764"/>
        </row>
        <row r="765">
          <cell r="A765">
            <v>763</v>
          </cell>
          <cell r="B765"/>
          <cell r="C765"/>
          <cell r="D765"/>
          <cell r="E765"/>
        </row>
        <row r="766">
          <cell r="A766">
            <v>764</v>
          </cell>
          <cell r="B766"/>
          <cell r="C766"/>
          <cell r="D766"/>
          <cell r="E766"/>
        </row>
        <row r="767">
          <cell r="A767">
            <v>765</v>
          </cell>
          <cell r="B767"/>
          <cell r="C767"/>
          <cell r="D767"/>
          <cell r="E767"/>
        </row>
        <row r="768">
          <cell r="A768">
            <v>766</v>
          </cell>
          <cell r="B768"/>
          <cell r="C768"/>
          <cell r="D768"/>
          <cell r="E768"/>
        </row>
        <row r="769">
          <cell r="A769">
            <v>767</v>
          </cell>
          <cell r="B769"/>
          <cell r="C769"/>
          <cell r="D769"/>
          <cell r="E769"/>
        </row>
        <row r="770">
          <cell r="A770">
            <v>768</v>
          </cell>
          <cell r="B770"/>
          <cell r="C770"/>
          <cell r="D770"/>
          <cell r="E770"/>
        </row>
        <row r="771">
          <cell r="A771">
            <v>769</v>
          </cell>
          <cell r="B771"/>
          <cell r="C771"/>
          <cell r="D771"/>
          <cell r="E771"/>
        </row>
        <row r="772">
          <cell r="A772">
            <v>770</v>
          </cell>
          <cell r="B772"/>
          <cell r="C772"/>
          <cell r="D772"/>
          <cell r="E772"/>
        </row>
        <row r="773">
          <cell r="A773">
            <v>771</v>
          </cell>
          <cell r="B773"/>
          <cell r="C773"/>
          <cell r="D773"/>
          <cell r="E773"/>
        </row>
        <row r="774">
          <cell r="A774">
            <v>772</v>
          </cell>
          <cell r="B774"/>
          <cell r="C774"/>
          <cell r="D774"/>
          <cell r="E774"/>
        </row>
        <row r="775">
          <cell r="A775">
            <v>773</v>
          </cell>
          <cell r="B775"/>
          <cell r="C775"/>
          <cell r="D775"/>
          <cell r="E775"/>
        </row>
        <row r="776">
          <cell r="A776">
            <v>774</v>
          </cell>
          <cell r="B776"/>
          <cell r="C776"/>
          <cell r="D776"/>
          <cell r="E776"/>
        </row>
        <row r="777">
          <cell r="A777">
            <v>775</v>
          </cell>
          <cell r="B777"/>
          <cell r="C777"/>
          <cell r="D777"/>
          <cell r="E777"/>
        </row>
        <row r="778">
          <cell r="A778">
            <v>776</v>
          </cell>
          <cell r="B778"/>
          <cell r="C778"/>
          <cell r="D778"/>
          <cell r="E778"/>
        </row>
        <row r="779">
          <cell r="A779">
            <v>777</v>
          </cell>
          <cell r="B779"/>
          <cell r="C779"/>
          <cell r="D779"/>
          <cell r="E779"/>
        </row>
        <row r="780">
          <cell r="A780">
            <v>778</v>
          </cell>
          <cell r="B780"/>
          <cell r="C780"/>
          <cell r="D780"/>
          <cell r="E780"/>
        </row>
        <row r="781">
          <cell r="A781">
            <v>779</v>
          </cell>
          <cell r="B781"/>
          <cell r="C781"/>
          <cell r="D781"/>
          <cell r="E781"/>
        </row>
        <row r="782">
          <cell r="A782">
            <v>780</v>
          </cell>
          <cell r="B782"/>
          <cell r="C782"/>
          <cell r="D782"/>
          <cell r="E782"/>
        </row>
        <row r="783">
          <cell r="A783">
            <v>781</v>
          </cell>
          <cell r="B783"/>
          <cell r="C783"/>
          <cell r="D783"/>
          <cell r="E783"/>
        </row>
        <row r="784">
          <cell r="A784">
            <v>782</v>
          </cell>
          <cell r="B784"/>
          <cell r="C784"/>
          <cell r="D784"/>
          <cell r="E784"/>
        </row>
        <row r="785">
          <cell r="A785">
            <v>783</v>
          </cell>
          <cell r="B785"/>
          <cell r="C785"/>
          <cell r="D785"/>
          <cell r="E785"/>
        </row>
        <row r="786">
          <cell r="A786">
            <v>784</v>
          </cell>
          <cell r="B786"/>
          <cell r="C786"/>
          <cell r="D786"/>
          <cell r="E786"/>
        </row>
        <row r="787">
          <cell r="A787">
            <v>785</v>
          </cell>
          <cell r="B787"/>
          <cell r="C787"/>
          <cell r="D787"/>
          <cell r="E787"/>
        </row>
        <row r="788">
          <cell r="A788">
            <v>786</v>
          </cell>
          <cell r="B788"/>
          <cell r="C788"/>
          <cell r="D788"/>
          <cell r="E788"/>
        </row>
        <row r="789">
          <cell r="A789">
            <v>787</v>
          </cell>
          <cell r="B789"/>
          <cell r="C789"/>
          <cell r="D789"/>
          <cell r="E789"/>
        </row>
        <row r="790">
          <cell r="A790">
            <v>788</v>
          </cell>
          <cell r="B790"/>
          <cell r="C790"/>
          <cell r="D790"/>
          <cell r="E790"/>
        </row>
        <row r="791">
          <cell r="A791">
            <v>789</v>
          </cell>
          <cell r="B791"/>
          <cell r="C791"/>
          <cell r="D791"/>
          <cell r="E791"/>
        </row>
        <row r="792">
          <cell r="A792">
            <v>790</v>
          </cell>
          <cell r="B792"/>
          <cell r="C792"/>
          <cell r="D792"/>
          <cell r="E792"/>
        </row>
        <row r="793">
          <cell r="A793">
            <v>791</v>
          </cell>
          <cell r="B793"/>
          <cell r="C793"/>
          <cell r="D793"/>
          <cell r="E793"/>
        </row>
        <row r="794">
          <cell r="A794">
            <v>792</v>
          </cell>
          <cell r="B794"/>
          <cell r="C794"/>
          <cell r="D794"/>
          <cell r="E794"/>
        </row>
        <row r="795">
          <cell r="A795">
            <v>793</v>
          </cell>
          <cell r="B795"/>
          <cell r="C795"/>
          <cell r="D795"/>
          <cell r="E795"/>
        </row>
        <row r="796">
          <cell r="A796">
            <v>794</v>
          </cell>
          <cell r="B796"/>
          <cell r="C796"/>
          <cell r="D796"/>
          <cell r="E796"/>
        </row>
        <row r="797">
          <cell r="A797">
            <v>795</v>
          </cell>
          <cell r="B797"/>
          <cell r="C797"/>
          <cell r="D797"/>
          <cell r="E797"/>
        </row>
        <row r="798">
          <cell r="A798">
            <v>796</v>
          </cell>
          <cell r="B798"/>
          <cell r="C798"/>
          <cell r="D798"/>
          <cell r="E798"/>
        </row>
        <row r="799">
          <cell r="A799">
            <v>797</v>
          </cell>
          <cell r="B799"/>
          <cell r="C799"/>
          <cell r="D799"/>
          <cell r="E799"/>
        </row>
        <row r="800">
          <cell r="A800">
            <v>798</v>
          </cell>
          <cell r="B800"/>
          <cell r="C800"/>
          <cell r="D800"/>
          <cell r="E800"/>
        </row>
        <row r="801">
          <cell r="A801">
            <v>799</v>
          </cell>
          <cell r="B801"/>
          <cell r="C801"/>
          <cell r="D801"/>
          <cell r="E801"/>
        </row>
        <row r="802">
          <cell r="A802">
            <v>800</v>
          </cell>
          <cell r="B802"/>
          <cell r="C802"/>
          <cell r="D802"/>
          <cell r="E802"/>
        </row>
        <row r="803">
          <cell r="A803">
            <v>801</v>
          </cell>
          <cell r="B803"/>
          <cell r="C803"/>
          <cell r="D803"/>
          <cell r="E803"/>
        </row>
        <row r="804">
          <cell r="A804">
            <v>802</v>
          </cell>
          <cell r="B804"/>
          <cell r="C804"/>
          <cell r="D804"/>
          <cell r="E804"/>
        </row>
        <row r="805">
          <cell r="A805">
            <v>803</v>
          </cell>
          <cell r="B805"/>
          <cell r="C805"/>
          <cell r="D805"/>
          <cell r="E805"/>
        </row>
        <row r="806">
          <cell r="A806">
            <v>804</v>
          </cell>
          <cell r="B806"/>
          <cell r="C806"/>
          <cell r="D806"/>
          <cell r="E806"/>
        </row>
        <row r="807">
          <cell r="A807">
            <v>805</v>
          </cell>
          <cell r="B807"/>
          <cell r="C807"/>
          <cell r="D807"/>
          <cell r="E807"/>
        </row>
        <row r="808">
          <cell r="A808">
            <v>806</v>
          </cell>
          <cell r="B808"/>
          <cell r="C808"/>
          <cell r="D808"/>
          <cell r="E808"/>
        </row>
        <row r="809">
          <cell r="A809">
            <v>807</v>
          </cell>
          <cell r="B809"/>
          <cell r="C809"/>
          <cell r="D809"/>
          <cell r="E809"/>
        </row>
        <row r="810">
          <cell r="A810">
            <v>808</v>
          </cell>
          <cell r="B810"/>
          <cell r="C810"/>
          <cell r="D810"/>
          <cell r="E810"/>
        </row>
        <row r="811">
          <cell r="A811">
            <v>809</v>
          </cell>
          <cell r="B811"/>
          <cell r="C811"/>
          <cell r="D811"/>
          <cell r="E811"/>
        </row>
        <row r="812">
          <cell r="A812">
            <v>810</v>
          </cell>
          <cell r="B812"/>
          <cell r="C812"/>
          <cell r="D812"/>
          <cell r="E812"/>
        </row>
        <row r="813">
          <cell r="A813">
            <v>811</v>
          </cell>
          <cell r="B813"/>
          <cell r="C813"/>
          <cell r="D813"/>
          <cell r="E813"/>
        </row>
        <row r="814">
          <cell r="A814">
            <v>812</v>
          </cell>
          <cell r="B814"/>
          <cell r="C814"/>
          <cell r="D814"/>
          <cell r="E814"/>
        </row>
        <row r="815">
          <cell r="A815">
            <v>813</v>
          </cell>
          <cell r="B815"/>
          <cell r="C815"/>
          <cell r="D815"/>
          <cell r="E815"/>
        </row>
        <row r="816">
          <cell r="A816">
            <v>814</v>
          </cell>
          <cell r="B816"/>
          <cell r="C816"/>
          <cell r="D816"/>
          <cell r="E816"/>
        </row>
        <row r="817">
          <cell r="A817">
            <v>815</v>
          </cell>
          <cell r="B817"/>
          <cell r="C817"/>
          <cell r="D817"/>
          <cell r="E817"/>
        </row>
        <row r="818">
          <cell r="A818">
            <v>816</v>
          </cell>
          <cell r="B818"/>
          <cell r="C818"/>
          <cell r="D818"/>
          <cell r="E818"/>
        </row>
        <row r="819">
          <cell r="A819">
            <v>817</v>
          </cell>
          <cell r="B819"/>
          <cell r="C819"/>
          <cell r="D819"/>
          <cell r="E819"/>
        </row>
        <row r="820">
          <cell r="A820">
            <v>818</v>
          </cell>
          <cell r="B820"/>
          <cell r="C820"/>
          <cell r="D820"/>
          <cell r="E820"/>
        </row>
        <row r="821">
          <cell r="A821">
            <v>819</v>
          </cell>
          <cell r="B821"/>
          <cell r="C821"/>
          <cell r="D821"/>
          <cell r="E821"/>
        </row>
        <row r="822">
          <cell r="A822">
            <v>820</v>
          </cell>
          <cell r="B822"/>
          <cell r="C822"/>
          <cell r="D822"/>
          <cell r="E822"/>
        </row>
        <row r="823">
          <cell r="A823">
            <v>821</v>
          </cell>
          <cell r="B823"/>
          <cell r="C823"/>
          <cell r="D823"/>
          <cell r="E823"/>
        </row>
        <row r="824">
          <cell r="A824">
            <v>822</v>
          </cell>
          <cell r="B824"/>
          <cell r="C824"/>
          <cell r="D824"/>
          <cell r="E824"/>
        </row>
        <row r="825">
          <cell r="A825">
            <v>823</v>
          </cell>
          <cell r="B825"/>
          <cell r="C825"/>
          <cell r="D825"/>
          <cell r="E825"/>
        </row>
        <row r="826">
          <cell r="A826">
            <v>824</v>
          </cell>
          <cell r="B826"/>
          <cell r="C826"/>
          <cell r="D826"/>
          <cell r="E826"/>
        </row>
        <row r="827">
          <cell r="A827">
            <v>825</v>
          </cell>
          <cell r="B827"/>
          <cell r="C827"/>
          <cell r="D827"/>
          <cell r="E827"/>
        </row>
        <row r="828">
          <cell r="A828">
            <v>826</v>
          </cell>
          <cell r="B828"/>
          <cell r="C828"/>
          <cell r="D828"/>
          <cell r="E828"/>
        </row>
        <row r="829">
          <cell r="A829">
            <v>827</v>
          </cell>
          <cell r="B829"/>
          <cell r="C829"/>
          <cell r="D829"/>
          <cell r="E829"/>
        </row>
        <row r="830">
          <cell r="A830">
            <v>828</v>
          </cell>
          <cell r="B830"/>
          <cell r="C830"/>
          <cell r="D830"/>
          <cell r="E830"/>
        </row>
        <row r="831">
          <cell r="A831">
            <v>829</v>
          </cell>
          <cell r="B831"/>
          <cell r="C831"/>
          <cell r="D831"/>
          <cell r="E831"/>
        </row>
        <row r="832">
          <cell r="A832">
            <v>830</v>
          </cell>
          <cell r="B832"/>
          <cell r="C832"/>
          <cell r="D832"/>
          <cell r="E832"/>
        </row>
        <row r="833">
          <cell r="A833">
            <v>831</v>
          </cell>
          <cell r="B833"/>
          <cell r="C833"/>
          <cell r="D833"/>
          <cell r="E833"/>
        </row>
        <row r="834">
          <cell r="A834">
            <v>832</v>
          </cell>
          <cell r="B834"/>
          <cell r="C834"/>
          <cell r="D834"/>
          <cell r="E834"/>
        </row>
        <row r="835">
          <cell r="A835">
            <v>833</v>
          </cell>
          <cell r="B835"/>
          <cell r="C835"/>
          <cell r="D835"/>
          <cell r="E835"/>
        </row>
        <row r="836">
          <cell r="A836">
            <v>834</v>
          </cell>
          <cell r="B836"/>
          <cell r="C836"/>
          <cell r="D836"/>
          <cell r="E836"/>
        </row>
        <row r="837">
          <cell r="A837">
            <v>835</v>
          </cell>
          <cell r="B837"/>
          <cell r="C837"/>
          <cell r="D837"/>
          <cell r="E837"/>
        </row>
        <row r="838">
          <cell r="A838">
            <v>836</v>
          </cell>
          <cell r="B838"/>
          <cell r="C838"/>
          <cell r="D838"/>
          <cell r="E838"/>
        </row>
        <row r="839">
          <cell r="A839">
            <v>837</v>
          </cell>
          <cell r="B839"/>
          <cell r="C839"/>
          <cell r="D839"/>
          <cell r="E839"/>
        </row>
        <row r="840">
          <cell r="A840">
            <v>838</v>
          </cell>
          <cell r="B840"/>
          <cell r="C840"/>
          <cell r="D840"/>
          <cell r="E840"/>
        </row>
        <row r="841">
          <cell r="A841">
            <v>839</v>
          </cell>
          <cell r="B841"/>
          <cell r="C841"/>
          <cell r="D841"/>
          <cell r="E841"/>
        </row>
        <row r="842">
          <cell r="A842">
            <v>840</v>
          </cell>
          <cell r="B842"/>
          <cell r="C842"/>
          <cell r="D842"/>
          <cell r="E842"/>
        </row>
        <row r="843">
          <cell r="A843">
            <v>841</v>
          </cell>
          <cell r="B843"/>
          <cell r="C843"/>
          <cell r="D843"/>
          <cell r="E843"/>
        </row>
        <row r="844">
          <cell r="A844">
            <v>842</v>
          </cell>
          <cell r="B844"/>
          <cell r="C844"/>
          <cell r="D844"/>
          <cell r="E844"/>
        </row>
        <row r="845">
          <cell r="A845">
            <v>843</v>
          </cell>
          <cell r="B845"/>
          <cell r="C845"/>
          <cell r="D845"/>
          <cell r="E845"/>
        </row>
        <row r="846">
          <cell r="A846">
            <v>844</v>
          </cell>
          <cell r="B846"/>
          <cell r="C846"/>
          <cell r="D846"/>
          <cell r="E846"/>
        </row>
        <row r="847">
          <cell r="A847">
            <v>845</v>
          </cell>
          <cell r="B847"/>
          <cell r="C847"/>
          <cell r="D847"/>
          <cell r="E847"/>
        </row>
        <row r="848">
          <cell r="A848">
            <v>846</v>
          </cell>
          <cell r="B848"/>
          <cell r="C848"/>
          <cell r="D848"/>
          <cell r="E848"/>
        </row>
        <row r="849">
          <cell r="A849">
            <v>847</v>
          </cell>
          <cell r="B849"/>
          <cell r="C849"/>
          <cell r="D849"/>
          <cell r="E849"/>
        </row>
        <row r="850">
          <cell r="A850">
            <v>848</v>
          </cell>
          <cell r="B850"/>
          <cell r="C850"/>
          <cell r="D850"/>
          <cell r="E850"/>
        </row>
        <row r="851">
          <cell r="A851">
            <v>849</v>
          </cell>
          <cell r="B851"/>
          <cell r="C851"/>
          <cell r="D851"/>
          <cell r="E851"/>
        </row>
        <row r="852">
          <cell r="A852">
            <v>850</v>
          </cell>
          <cell r="B852"/>
          <cell r="C852"/>
          <cell r="D852"/>
          <cell r="E852"/>
        </row>
        <row r="853">
          <cell r="A853">
            <v>851</v>
          </cell>
          <cell r="B853"/>
          <cell r="C853"/>
          <cell r="D853"/>
          <cell r="E853"/>
        </row>
        <row r="854">
          <cell r="A854">
            <v>852</v>
          </cell>
          <cell r="B854"/>
          <cell r="C854"/>
          <cell r="D854"/>
          <cell r="E854"/>
        </row>
        <row r="855">
          <cell r="A855">
            <v>853</v>
          </cell>
          <cell r="B855"/>
          <cell r="C855"/>
          <cell r="D855"/>
          <cell r="E855"/>
        </row>
        <row r="856">
          <cell r="A856">
            <v>854</v>
          </cell>
          <cell r="B856"/>
          <cell r="C856"/>
          <cell r="D856"/>
          <cell r="E856"/>
        </row>
        <row r="857">
          <cell r="A857">
            <v>855</v>
          </cell>
          <cell r="B857"/>
          <cell r="C857"/>
          <cell r="D857"/>
          <cell r="E857"/>
        </row>
        <row r="858">
          <cell r="A858">
            <v>856</v>
          </cell>
          <cell r="B858"/>
          <cell r="C858"/>
          <cell r="D858"/>
          <cell r="E858"/>
        </row>
        <row r="859">
          <cell r="A859">
            <v>857</v>
          </cell>
          <cell r="B859"/>
          <cell r="C859"/>
          <cell r="D859"/>
          <cell r="E859"/>
        </row>
        <row r="860">
          <cell r="A860">
            <v>858</v>
          </cell>
          <cell r="B860"/>
          <cell r="C860"/>
          <cell r="D860"/>
          <cell r="E860"/>
        </row>
        <row r="861">
          <cell r="A861">
            <v>859</v>
          </cell>
          <cell r="B861"/>
          <cell r="C861"/>
          <cell r="D861"/>
          <cell r="E861"/>
        </row>
        <row r="862">
          <cell r="A862">
            <v>860</v>
          </cell>
          <cell r="B862"/>
          <cell r="C862"/>
          <cell r="D862"/>
          <cell r="E862"/>
        </row>
        <row r="863">
          <cell r="A863">
            <v>861</v>
          </cell>
          <cell r="B863"/>
          <cell r="C863"/>
          <cell r="D863"/>
          <cell r="E863"/>
        </row>
        <row r="864">
          <cell r="A864">
            <v>862</v>
          </cell>
          <cell r="B864"/>
          <cell r="C864"/>
          <cell r="D864"/>
          <cell r="E864"/>
        </row>
        <row r="865">
          <cell r="A865">
            <v>863</v>
          </cell>
          <cell r="B865"/>
          <cell r="C865"/>
          <cell r="D865"/>
          <cell r="E865"/>
        </row>
        <row r="866">
          <cell r="A866">
            <v>864</v>
          </cell>
          <cell r="B866"/>
          <cell r="C866"/>
          <cell r="D866"/>
          <cell r="E866"/>
        </row>
        <row r="867">
          <cell r="A867">
            <v>865</v>
          </cell>
          <cell r="B867"/>
          <cell r="C867"/>
          <cell r="D867"/>
          <cell r="E867"/>
        </row>
        <row r="868">
          <cell r="A868">
            <v>866</v>
          </cell>
          <cell r="B868"/>
          <cell r="C868"/>
          <cell r="D868"/>
          <cell r="E868"/>
        </row>
        <row r="869">
          <cell r="A869">
            <v>867</v>
          </cell>
          <cell r="B869"/>
          <cell r="C869"/>
          <cell r="D869"/>
          <cell r="E869"/>
        </row>
        <row r="870">
          <cell r="A870">
            <v>868</v>
          </cell>
          <cell r="B870"/>
          <cell r="C870"/>
          <cell r="D870"/>
          <cell r="E870"/>
        </row>
        <row r="871">
          <cell r="A871">
            <v>869</v>
          </cell>
          <cell r="B871"/>
          <cell r="C871"/>
          <cell r="D871"/>
          <cell r="E871"/>
        </row>
        <row r="872">
          <cell r="A872">
            <v>870</v>
          </cell>
          <cell r="B872"/>
          <cell r="C872"/>
          <cell r="D872"/>
          <cell r="E872"/>
        </row>
        <row r="873">
          <cell r="A873">
            <v>871</v>
          </cell>
          <cell r="B873"/>
          <cell r="C873"/>
          <cell r="D873"/>
          <cell r="E873"/>
        </row>
        <row r="874">
          <cell r="A874">
            <v>872</v>
          </cell>
          <cell r="B874"/>
          <cell r="C874"/>
          <cell r="D874"/>
          <cell r="E874"/>
        </row>
        <row r="875">
          <cell r="A875">
            <v>873</v>
          </cell>
          <cell r="B875"/>
          <cell r="C875"/>
          <cell r="D875"/>
          <cell r="E875"/>
        </row>
        <row r="876">
          <cell r="A876">
            <v>874</v>
          </cell>
          <cell r="B876"/>
          <cell r="C876"/>
          <cell r="D876"/>
          <cell r="E876"/>
        </row>
        <row r="877">
          <cell r="A877">
            <v>875</v>
          </cell>
          <cell r="B877"/>
          <cell r="C877"/>
          <cell r="D877"/>
          <cell r="E877"/>
        </row>
        <row r="878">
          <cell r="A878">
            <v>876</v>
          </cell>
          <cell r="B878"/>
          <cell r="C878"/>
          <cell r="D878"/>
          <cell r="E878"/>
        </row>
        <row r="879">
          <cell r="A879">
            <v>877</v>
          </cell>
          <cell r="B879"/>
          <cell r="C879"/>
          <cell r="D879"/>
          <cell r="E879"/>
        </row>
        <row r="880">
          <cell r="A880">
            <v>878</v>
          </cell>
          <cell r="B880"/>
          <cell r="C880"/>
          <cell r="D880"/>
          <cell r="E880"/>
        </row>
        <row r="881">
          <cell r="A881">
            <v>879</v>
          </cell>
          <cell r="B881"/>
          <cell r="C881"/>
          <cell r="D881"/>
          <cell r="E881"/>
        </row>
        <row r="882">
          <cell r="A882">
            <v>880</v>
          </cell>
          <cell r="B882"/>
          <cell r="C882"/>
          <cell r="D882"/>
          <cell r="E882"/>
        </row>
        <row r="883">
          <cell r="A883">
            <v>881</v>
          </cell>
          <cell r="B883"/>
          <cell r="C883"/>
          <cell r="D883"/>
          <cell r="E883"/>
        </row>
        <row r="884">
          <cell r="A884">
            <v>882</v>
          </cell>
          <cell r="B884"/>
          <cell r="C884"/>
          <cell r="D884"/>
          <cell r="E884"/>
        </row>
        <row r="885">
          <cell r="A885">
            <v>883</v>
          </cell>
          <cell r="B885"/>
          <cell r="C885"/>
          <cell r="D885"/>
          <cell r="E885"/>
        </row>
        <row r="886">
          <cell r="A886">
            <v>884</v>
          </cell>
          <cell r="B886"/>
          <cell r="C886"/>
          <cell r="D886"/>
          <cell r="E886"/>
        </row>
        <row r="887">
          <cell r="A887">
            <v>885</v>
          </cell>
          <cell r="B887"/>
          <cell r="C887"/>
          <cell r="D887"/>
          <cell r="E887"/>
        </row>
        <row r="888">
          <cell r="A888">
            <v>886</v>
          </cell>
          <cell r="B888"/>
          <cell r="C888"/>
          <cell r="D888"/>
          <cell r="E888"/>
        </row>
        <row r="889">
          <cell r="A889">
            <v>887</v>
          </cell>
          <cell r="B889"/>
          <cell r="C889"/>
          <cell r="D889"/>
          <cell r="E889"/>
        </row>
        <row r="890">
          <cell r="A890">
            <v>888</v>
          </cell>
          <cell r="B890"/>
          <cell r="C890"/>
          <cell r="D890"/>
          <cell r="E890"/>
        </row>
        <row r="891">
          <cell r="A891">
            <v>889</v>
          </cell>
          <cell r="B891"/>
          <cell r="C891"/>
          <cell r="D891"/>
          <cell r="E891"/>
        </row>
        <row r="892">
          <cell r="A892">
            <v>890</v>
          </cell>
          <cell r="B892"/>
          <cell r="C892"/>
          <cell r="D892"/>
          <cell r="E892"/>
        </row>
        <row r="893">
          <cell r="A893">
            <v>891</v>
          </cell>
          <cell r="B893"/>
          <cell r="C893"/>
          <cell r="D893"/>
          <cell r="E893"/>
        </row>
        <row r="894">
          <cell r="A894">
            <v>892</v>
          </cell>
          <cell r="B894"/>
          <cell r="C894"/>
          <cell r="D894"/>
          <cell r="E894"/>
        </row>
        <row r="895">
          <cell r="A895">
            <v>893</v>
          </cell>
          <cell r="B895"/>
          <cell r="C895"/>
          <cell r="D895"/>
          <cell r="E895"/>
        </row>
        <row r="896">
          <cell r="A896">
            <v>894</v>
          </cell>
          <cell r="B896"/>
          <cell r="C896"/>
          <cell r="D896"/>
          <cell r="E896"/>
        </row>
        <row r="897">
          <cell r="A897">
            <v>895</v>
          </cell>
          <cell r="B897"/>
          <cell r="C897"/>
          <cell r="D897"/>
          <cell r="E897"/>
        </row>
        <row r="898">
          <cell r="A898">
            <v>896</v>
          </cell>
          <cell r="B898"/>
          <cell r="C898"/>
          <cell r="D898"/>
          <cell r="E898"/>
        </row>
        <row r="899">
          <cell r="A899">
            <v>897</v>
          </cell>
          <cell r="B899"/>
          <cell r="C899"/>
          <cell r="D899"/>
          <cell r="E899"/>
        </row>
        <row r="900">
          <cell r="A900">
            <v>898</v>
          </cell>
          <cell r="B900"/>
          <cell r="C900"/>
          <cell r="D900"/>
          <cell r="E900"/>
        </row>
        <row r="901">
          <cell r="A901">
            <v>899</v>
          </cell>
          <cell r="B901"/>
          <cell r="C901"/>
          <cell r="D901"/>
          <cell r="E901"/>
        </row>
        <row r="902">
          <cell r="A902">
            <v>900</v>
          </cell>
          <cell r="B902"/>
          <cell r="C902"/>
          <cell r="D902"/>
          <cell r="E902"/>
        </row>
        <row r="903">
          <cell r="A903">
            <v>901</v>
          </cell>
          <cell r="B903"/>
          <cell r="C903"/>
          <cell r="D903"/>
          <cell r="E903"/>
        </row>
        <row r="904">
          <cell r="A904">
            <v>902</v>
          </cell>
          <cell r="B904"/>
          <cell r="C904"/>
          <cell r="D904"/>
          <cell r="E904"/>
        </row>
        <row r="905">
          <cell r="A905">
            <v>903</v>
          </cell>
          <cell r="B905"/>
          <cell r="C905"/>
          <cell r="D905"/>
          <cell r="E905"/>
        </row>
        <row r="906">
          <cell r="A906">
            <v>904</v>
          </cell>
          <cell r="B906"/>
          <cell r="C906"/>
          <cell r="D906"/>
          <cell r="E906"/>
        </row>
        <row r="907">
          <cell r="A907">
            <v>905</v>
          </cell>
          <cell r="B907"/>
          <cell r="C907"/>
          <cell r="D907"/>
          <cell r="E907"/>
        </row>
        <row r="908">
          <cell r="A908">
            <v>906</v>
          </cell>
          <cell r="B908"/>
          <cell r="C908"/>
          <cell r="D908"/>
          <cell r="E908"/>
        </row>
        <row r="909">
          <cell r="A909">
            <v>907</v>
          </cell>
          <cell r="B909"/>
          <cell r="C909"/>
          <cell r="D909"/>
          <cell r="E909"/>
        </row>
        <row r="910">
          <cell r="A910">
            <v>908</v>
          </cell>
          <cell r="B910"/>
          <cell r="C910"/>
          <cell r="D910"/>
          <cell r="E910"/>
        </row>
        <row r="911">
          <cell r="A911">
            <v>909</v>
          </cell>
          <cell r="B911"/>
          <cell r="C911"/>
          <cell r="D911"/>
          <cell r="E911"/>
        </row>
        <row r="912">
          <cell r="A912">
            <v>910</v>
          </cell>
          <cell r="B912"/>
          <cell r="C912"/>
          <cell r="D912"/>
          <cell r="E912"/>
        </row>
        <row r="913">
          <cell r="A913">
            <v>911</v>
          </cell>
          <cell r="B913"/>
          <cell r="C913"/>
          <cell r="D913"/>
          <cell r="E913"/>
        </row>
        <row r="914">
          <cell r="A914">
            <v>912</v>
          </cell>
          <cell r="B914"/>
          <cell r="C914"/>
          <cell r="D914"/>
          <cell r="E914"/>
        </row>
        <row r="915">
          <cell r="A915">
            <v>913</v>
          </cell>
          <cell r="B915"/>
          <cell r="C915"/>
          <cell r="D915"/>
          <cell r="E915"/>
        </row>
        <row r="916">
          <cell r="A916">
            <v>914</v>
          </cell>
          <cell r="B916"/>
          <cell r="C916"/>
          <cell r="D916"/>
          <cell r="E916"/>
        </row>
        <row r="917">
          <cell r="A917">
            <v>915</v>
          </cell>
          <cell r="B917"/>
          <cell r="C917"/>
          <cell r="D917"/>
          <cell r="E917"/>
        </row>
        <row r="918">
          <cell r="A918">
            <v>916</v>
          </cell>
          <cell r="B918"/>
          <cell r="C918"/>
          <cell r="D918"/>
          <cell r="E918"/>
        </row>
        <row r="919">
          <cell r="A919">
            <v>917</v>
          </cell>
          <cell r="B919"/>
          <cell r="C919"/>
          <cell r="D919"/>
          <cell r="E919"/>
        </row>
        <row r="920">
          <cell r="A920">
            <v>918</v>
          </cell>
          <cell r="B920"/>
          <cell r="C920"/>
          <cell r="D920"/>
          <cell r="E920"/>
        </row>
        <row r="921">
          <cell r="A921">
            <v>919</v>
          </cell>
          <cell r="B921"/>
          <cell r="C921"/>
          <cell r="D921"/>
          <cell r="E921"/>
        </row>
        <row r="922">
          <cell r="A922">
            <v>920</v>
          </cell>
          <cell r="B922"/>
          <cell r="C922"/>
          <cell r="D922"/>
          <cell r="E922"/>
        </row>
        <row r="923">
          <cell r="A923">
            <v>921</v>
          </cell>
          <cell r="B923"/>
          <cell r="C923"/>
          <cell r="D923"/>
          <cell r="E923"/>
        </row>
        <row r="924">
          <cell r="A924">
            <v>922</v>
          </cell>
          <cell r="B924"/>
          <cell r="C924"/>
          <cell r="D924"/>
          <cell r="E924"/>
        </row>
        <row r="925">
          <cell r="A925">
            <v>923</v>
          </cell>
          <cell r="B925"/>
          <cell r="C925"/>
          <cell r="D925"/>
          <cell r="E925"/>
        </row>
        <row r="926">
          <cell r="A926">
            <v>924</v>
          </cell>
          <cell r="B926"/>
          <cell r="C926"/>
          <cell r="D926"/>
          <cell r="E926"/>
        </row>
        <row r="927">
          <cell r="A927">
            <v>925</v>
          </cell>
          <cell r="B927"/>
          <cell r="C927"/>
          <cell r="D927"/>
          <cell r="E927"/>
        </row>
        <row r="928">
          <cell r="A928">
            <v>926</v>
          </cell>
          <cell r="B928"/>
          <cell r="C928"/>
          <cell r="D928"/>
          <cell r="E928"/>
        </row>
        <row r="929">
          <cell r="A929">
            <v>927</v>
          </cell>
          <cell r="B929"/>
          <cell r="C929"/>
          <cell r="D929"/>
          <cell r="E929"/>
        </row>
        <row r="930">
          <cell r="A930">
            <v>928</v>
          </cell>
          <cell r="B930"/>
          <cell r="C930"/>
          <cell r="D930"/>
          <cell r="E930"/>
        </row>
        <row r="931">
          <cell r="A931">
            <v>929</v>
          </cell>
          <cell r="B931"/>
          <cell r="C931"/>
          <cell r="D931"/>
          <cell r="E931"/>
        </row>
        <row r="932">
          <cell r="A932">
            <v>930</v>
          </cell>
          <cell r="B932"/>
          <cell r="C932"/>
          <cell r="D932"/>
          <cell r="E932"/>
        </row>
        <row r="933">
          <cell r="A933">
            <v>931</v>
          </cell>
          <cell r="B933"/>
          <cell r="C933"/>
          <cell r="D933"/>
          <cell r="E933"/>
        </row>
        <row r="934">
          <cell r="A934">
            <v>932</v>
          </cell>
          <cell r="B934"/>
          <cell r="C934"/>
          <cell r="D934"/>
          <cell r="E934"/>
        </row>
        <row r="935">
          <cell r="A935">
            <v>933</v>
          </cell>
          <cell r="B935"/>
          <cell r="C935"/>
          <cell r="D935"/>
          <cell r="E935"/>
        </row>
        <row r="936">
          <cell r="A936">
            <v>934</v>
          </cell>
          <cell r="B936"/>
          <cell r="C936"/>
          <cell r="D936"/>
          <cell r="E936"/>
        </row>
        <row r="937">
          <cell r="A937">
            <v>935</v>
          </cell>
          <cell r="B937"/>
          <cell r="C937"/>
          <cell r="D937"/>
          <cell r="E937"/>
        </row>
        <row r="938">
          <cell r="A938">
            <v>936</v>
          </cell>
          <cell r="B938"/>
          <cell r="C938"/>
          <cell r="D938"/>
          <cell r="E938"/>
        </row>
        <row r="939">
          <cell r="A939">
            <v>937</v>
          </cell>
          <cell r="B939"/>
          <cell r="C939"/>
          <cell r="D939"/>
          <cell r="E939"/>
        </row>
        <row r="940">
          <cell r="A940">
            <v>938</v>
          </cell>
          <cell r="B940"/>
          <cell r="C940"/>
          <cell r="D940"/>
          <cell r="E940"/>
        </row>
        <row r="941">
          <cell r="A941">
            <v>939</v>
          </cell>
          <cell r="B941"/>
          <cell r="C941"/>
          <cell r="D941"/>
          <cell r="E941"/>
        </row>
        <row r="942">
          <cell r="A942">
            <v>940</v>
          </cell>
          <cell r="B942"/>
          <cell r="C942"/>
          <cell r="D942"/>
          <cell r="E942"/>
        </row>
        <row r="943">
          <cell r="A943">
            <v>941</v>
          </cell>
          <cell r="B943"/>
          <cell r="C943"/>
          <cell r="D943"/>
          <cell r="E943"/>
        </row>
        <row r="944">
          <cell r="A944">
            <v>942</v>
          </cell>
          <cell r="B944"/>
          <cell r="C944"/>
          <cell r="D944"/>
          <cell r="E944"/>
        </row>
        <row r="945">
          <cell r="A945">
            <v>943</v>
          </cell>
          <cell r="B945"/>
          <cell r="C945"/>
          <cell r="D945"/>
          <cell r="E945"/>
        </row>
        <row r="946">
          <cell r="A946">
            <v>944</v>
          </cell>
          <cell r="B946"/>
          <cell r="C946"/>
          <cell r="D946"/>
          <cell r="E946"/>
        </row>
        <row r="947">
          <cell r="A947">
            <v>945</v>
          </cell>
          <cell r="B947"/>
          <cell r="C947"/>
          <cell r="D947"/>
          <cell r="E947"/>
        </row>
        <row r="948">
          <cell r="A948">
            <v>946</v>
          </cell>
          <cell r="B948"/>
          <cell r="C948"/>
          <cell r="D948"/>
          <cell r="E948"/>
        </row>
        <row r="949">
          <cell r="A949">
            <v>947</v>
          </cell>
          <cell r="B949"/>
          <cell r="C949"/>
          <cell r="D949"/>
          <cell r="E949"/>
        </row>
        <row r="950">
          <cell r="A950">
            <v>948</v>
          </cell>
          <cell r="B950"/>
          <cell r="C950"/>
          <cell r="D950"/>
          <cell r="E950"/>
        </row>
        <row r="951">
          <cell r="A951">
            <v>949</v>
          </cell>
          <cell r="B951"/>
          <cell r="C951"/>
          <cell r="D951"/>
          <cell r="E951"/>
        </row>
        <row r="952">
          <cell r="A952">
            <v>950</v>
          </cell>
          <cell r="B952"/>
          <cell r="C952"/>
          <cell r="D952"/>
          <cell r="E952"/>
        </row>
        <row r="953">
          <cell r="A953">
            <v>951</v>
          </cell>
          <cell r="B953"/>
          <cell r="C953"/>
          <cell r="D953"/>
          <cell r="E953"/>
        </row>
        <row r="954">
          <cell r="A954">
            <v>952</v>
          </cell>
          <cell r="B954"/>
          <cell r="C954"/>
          <cell r="D954"/>
          <cell r="E954"/>
        </row>
        <row r="955">
          <cell r="A955">
            <v>953</v>
          </cell>
          <cell r="B955"/>
          <cell r="C955"/>
          <cell r="D955"/>
          <cell r="E955"/>
        </row>
        <row r="956">
          <cell r="A956">
            <v>954</v>
          </cell>
          <cell r="B956"/>
          <cell r="C956"/>
          <cell r="D956"/>
          <cell r="E956"/>
        </row>
        <row r="957">
          <cell r="A957">
            <v>955</v>
          </cell>
          <cell r="B957"/>
          <cell r="C957"/>
          <cell r="D957"/>
          <cell r="E957"/>
        </row>
        <row r="958">
          <cell r="A958">
            <v>956</v>
          </cell>
          <cell r="B958"/>
          <cell r="C958"/>
          <cell r="D958"/>
          <cell r="E958"/>
        </row>
        <row r="959">
          <cell r="A959">
            <v>957</v>
          </cell>
          <cell r="B959"/>
          <cell r="C959"/>
          <cell r="D959"/>
          <cell r="E959"/>
        </row>
        <row r="960">
          <cell r="A960">
            <v>958</v>
          </cell>
          <cell r="B960"/>
          <cell r="C960"/>
          <cell r="D960"/>
          <cell r="E960"/>
        </row>
        <row r="961">
          <cell r="A961">
            <v>959</v>
          </cell>
          <cell r="B961"/>
          <cell r="C961"/>
          <cell r="D961"/>
          <cell r="E961"/>
        </row>
        <row r="962">
          <cell r="A962">
            <v>960</v>
          </cell>
          <cell r="B962"/>
          <cell r="C962"/>
          <cell r="D962"/>
          <cell r="E962"/>
        </row>
        <row r="963">
          <cell r="A963">
            <v>961</v>
          </cell>
          <cell r="B963"/>
          <cell r="C963"/>
          <cell r="D963"/>
          <cell r="E963"/>
        </row>
        <row r="964">
          <cell r="A964">
            <v>962</v>
          </cell>
          <cell r="B964"/>
          <cell r="C964"/>
          <cell r="D964"/>
          <cell r="E964"/>
        </row>
        <row r="965">
          <cell r="A965">
            <v>963</v>
          </cell>
          <cell r="B965"/>
          <cell r="C965"/>
          <cell r="D965"/>
          <cell r="E965"/>
        </row>
        <row r="966">
          <cell r="A966">
            <v>964</v>
          </cell>
          <cell r="B966"/>
          <cell r="C966"/>
          <cell r="D966"/>
          <cell r="E966"/>
        </row>
        <row r="967">
          <cell r="A967">
            <v>965</v>
          </cell>
          <cell r="B967"/>
          <cell r="C967"/>
          <cell r="D967"/>
          <cell r="E967"/>
        </row>
        <row r="968">
          <cell r="A968">
            <v>966</v>
          </cell>
          <cell r="B968"/>
          <cell r="C968"/>
          <cell r="D968"/>
          <cell r="E968"/>
        </row>
        <row r="969">
          <cell r="A969">
            <v>967</v>
          </cell>
          <cell r="B969"/>
          <cell r="C969"/>
          <cell r="D969"/>
          <cell r="E969"/>
        </row>
        <row r="970">
          <cell r="A970">
            <v>968</v>
          </cell>
          <cell r="B970"/>
          <cell r="C970"/>
          <cell r="D970"/>
          <cell r="E970"/>
        </row>
        <row r="971">
          <cell r="A971">
            <v>969</v>
          </cell>
          <cell r="B971"/>
          <cell r="C971"/>
          <cell r="D971"/>
          <cell r="E971"/>
        </row>
        <row r="972">
          <cell r="A972">
            <v>970</v>
          </cell>
          <cell r="B972"/>
          <cell r="C972"/>
          <cell r="D972"/>
          <cell r="E972"/>
        </row>
        <row r="973">
          <cell r="A973">
            <v>971</v>
          </cell>
          <cell r="B973"/>
          <cell r="C973"/>
          <cell r="D973"/>
          <cell r="E973"/>
        </row>
        <row r="974">
          <cell r="A974">
            <v>972</v>
          </cell>
          <cell r="B974"/>
          <cell r="C974"/>
          <cell r="D974"/>
          <cell r="E974"/>
        </row>
        <row r="975">
          <cell r="A975">
            <v>973</v>
          </cell>
          <cell r="B975"/>
          <cell r="C975"/>
          <cell r="D975"/>
          <cell r="E975"/>
        </row>
        <row r="976">
          <cell r="A976">
            <v>974</v>
          </cell>
          <cell r="B976"/>
          <cell r="C976"/>
          <cell r="D976"/>
          <cell r="E976"/>
        </row>
        <row r="977">
          <cell r="A977">
            <v>975</v>
          </cell>
          <cell r="B977"/>
          <cell r="C977"/>
          <cell r="D977"/>
          <cell r="E977"/>
        </row>
        <row r="978">
          <cell r="A978">
            <v>976</v>
          </cell>
          <cell r="B978"/>
          <cell r="C978"/>
          <cell r="D978"/>
          <cell r="E978"/>
        </row>
        <row r="979">
          <cell r="A979">
            <v>977</v>
          </cell>
          <cell r="B979"/>
          <cell r="C979"/>
          <cell r="D979"/>
          <cell r="E979"/>
        </row>
        <row r="980">
          <cell r="A980">
            <v>978</v>
          </cell>
          <cell r="B980"/>
          <cell r="C980"/>
          <cell r="D980"/>
          <cell r="E980"/>
        </row>
        <row r="981">
          <cell r="A981">
            <v>979</v>
          </cell>
          <cell r="B981"/>
          <cell r="C981"/>
          <cell r="D981"/>
          <cell r="E981"/>
        </row>
        <row r="982">
          <cell r="A982">
            <v>980</v>
          </cell>
          <cell r="B982"/>
          <cell r="C982"/>
          <cell r="D982"/>
          <cell r="E982"/>
        </row>
        <row r="983">
          <cell r="A983">
            <v>981</v>
          </cell>
          <cell r="B983"/>
          <cell r="C983"/>
          <cell r="D983"/>
          <cell r="E983"/>
        </row>
        <row r="984">
          <cell r="A984">
            <v>982</v>
          </cell>
          <cell r="B984"/>
          <cell r="C984"/>
          <cell r="D984"/>
          <cell r="E984"/>
        </row>
        <row r="985">
          <cell r="A985">
            <v>983</v>
          </cell>
          <cell r="B985"/>
          <cell r="C985"/>
          <cell r="D985"/>
          <cell r="E985"/>
        </row>
        <row r="986">
          <cell r="A986">
            <v>984</v>
          </cell>
          <cell r="B986"/>
          <cell r="C986"/>
          <cell r="D986"/>
          <cell r="E986"/>
        </row>
        <row r="987">
          <cell r="A987">
            <v>985</v>
          </cell>
          <cell r="B987"/>
          <cell r="C987"/>
          <cell r="D987"/>
          <cell r="E987"/>
        </row>
        <row r="988">
          <cell r="A988">
            <v>986</v>
          </cell>
          <cell r="B988"/>
          <cell r="C988"/>
          <cell r="D988"/>
          <cell r="E988"/>
        </row>
        <row r="989">
          <cell r="A989">
            <v>987</v>
          </cell>
          <cell r="B989"/>
          <cell r="C989"/>
          <cell r="D989"/>
          <cell r="E989"/>
        </row>
        <row r="990">
          <cell r="A990">
            <v>988</v>
          </cell>
          <cell r="B990"/>
          <cell r="C990"/>
          <cell r="D990"/>
          <cell r="E990"/>
        </row>
        <row r="991">
          <cell r="A991">
            <v>989</v>
          </cell>
          <cell r="B991"/>
          <cell r="C991"/>
          <cell r="D991"/>
          <cell r="E991"/>
        </row>
        <row r="992">
          <cell r="A992">
            <v>990</v>
          </cell>
          <cell r="B992"/>
          <cell r="C992"/>
          <cell r="D992"/>
          <cell r="E992"/>
        </row>
        <row r="993">
          <cell r="A993">
            <v>991</v>
          </cell>
          <cell r="B993"/>
          <cell r="C993"/>
          <cell r="D993"/>
          <cell r="E993"/>
        </row>
        <row r="994">
          <cell r="A994">
            <v>992</v>
          </cell>
          <cell r="B994"/>
          <cell r="C994"/>
          <cell r="D994"/>
          <cell r="E994"/>
        </row>
        <row r="995">
          <cell r="A995">
            <v>993</v>
          </cell>
          <cell r="B995"/>
          <cell r="C995"/>
          <cell r="D995"/>
          <cell r="E995"/>
        </row>
        <row r="996">
          <cell r="A996">
            <v>994</v>
          </cell>
          <cell r="B996"/>
          <cell r="C996"/>
          <cell r="D996"/>
          <cell r="E996"/>
        </row>
        <row r="997">
          <cell r="A997">
            <v>995</v>
          </cell>
          <cell r="B997"/>
          <cell r="C997"/>
          <cell r="D997"/>
          <cell r="E997"/>
        </row>
        <row r="998">
          <cell r="A998">
            <v>996</v>
          </cell>
          <cell r="B998"/>
          <cell r="C998"/>
          <cell r="D998"/>
          <cell r="E998"/>
        </row>
        <row r="999">
          <cell r="A999">
            <v>997</v>
          </cell>
          <cell r="B999"/>
          <cell r="C999"/>
          <cell r="D999"/>
          <cell r="E999"/>
        </row>
        <row r="1000">
          <cell r="A1000">
            <v>998</v>
          </cell>
          <cell r="B1000"/>
          <cell r="C1000"/>
          <cell r="D1000"/>
          <cell r="E1000"/>
        </row>
        <row r="1001">
          <cell r="A1001">
            <v>999</v>
          </cell>
          <cell r="B1001"/>
          <cell r="C1001"/>
          <cell r="D1001"/>
          <cell r="E1001"/>
        </row>
        <row r="1002">
          <cell r="A1002">
            <v>1000</v>
          </cell>
          <cell r="B1002"/>
          <cell r="C1002"/>
          <cell r="D1002"/>
          <cell r="E1002"/>
        </row>
        <row r="1003">
          <cell r="A1003">
            <v>1001</v>
          </cell>
          <cell r="B1003"/>
          <cell r="C1003"/>
          <cell r="D1003"/>
          <cell r="E1003"/>
        </row>
        <row r="1004">
          <cell r="A1004">
            <v>1002</v>
          </cell>
          <cell r="B1004"/>
          <cell r="C1004"/>
          <cell r="D1004"/>
          <cell r="E1004"/>
        </row>
        <row r="1005">
          <cell r="A1005">
            <v>1003</v>
          </cell>
          <cell r="B1005"/>
          <cell r="C1005"/>
          <cell r="D1005"/>
          <cell r="E1005"/>
        </row>
        <row r="1006">
          <cell r="A1006">
            <v>1004</v>
          </cell>
          <cell r="B1006"/>
          <cell r="C1006"/>
          <cell r="D1006"/>
          <cell r="E1006"/>
        </row>
        <row r="1007">
          <cell r="A1007">
            <v>1005</v>
          </cell>
          <cell r="B1007"/>
          <cell r="C1007"/>
          <cell r="D1007"/>
          <cell r="E1007"/>
        </row>
        <row r="1008">
          <cell r="A1008">
            <v>1006</v>
          </cell>
          <cell r="B1008"/>
          <cell r="C1008"/>
          <cell r="D1008"/>
          <cell r="E1008"/>
        </row>
        <row r="1009">
          <cell r="A1009">
            <v>1007</v>
          </cell>
          <cell r="B1009"/>
          <cell r="C1009"/>
          <cell r="D1009"/>
          <cell r="E1009"/>
        </row>
        <row r="1010">
          <cell r="A1010">
            <v>1008</v>
          </cell>
          <cell r="B1010"/>
          <cell r="C1010"/>
          <cell r="D1010"/>
          <cell r="E1010"/>
        </row>
        <row r="1011">
          <cell r="A1011">
            <v>1009</v>
          </cell>
          <cell r="B1011"/>
          <cell r="C1011"/>
          <cell r="D1011"/>
          <cell r="E1011"/>
        </row>
        <row r="1012">
          <cell r="A1012">
            <v>1010</v>
          </cell>
          <cell r="B1012"/>
          <cell r="C1012"/>
          <cell r="D1012"/>
          <cell r="E1012"/>
        </row>
        <row r="1013">
          <cell r="A1013">
            <v>1011</v>
          </cell>
          <cell r="B1013"/>
          <cell r="C1013"/>
          <cell r="D1013"/>
          <cell r="E1013"/>
        </row>
        <row r="1014">
          <cell r="A1014">
            <v>1012</v>
          </cell>
          <cell r="B1014"/>
          <cell r="C1014"/>
          <cell r="D1014"/>
          <cell r="E1014"/>
        </row>
        <row r="1015">
          <cell r="A1015">
            <v>1013</v>
          </cell>
          <cell r="B1015"/>
          <cell r="C1015"/>
          <cell r="D1015"/>
          <cell r="E1015"/>
        </row>
        <row r="1016">
          <cell r="A1016">
            <v>1014</v>
          </cell>
          <cell r="B1016"/>
          <cell r="C1016"/>
          <cell r="D1016"/>
          <cell r="E1016"/>
        </row>
        <row r="1017">
          <cell r="A1017">
            <v>1015</v>
          </cell>
          <cell r="B1017"/>
          <cell r="C1017"/>
          <cell r="D1017"/>
          <cell r="E1017"/>
        </row>
        <row r="1018">
          <cell r="A1018">
            <v>1016</v>
          </cell>
          <cell r="B1018"/>
          <cell r="C1018"/>
          <cell r="D1018"/>
          <cell r="E1018"/>
        </row>
        <row r="1019">
          <cell r="A1019">
            <v>1017</v>
          </cell>
          <cell r="B1019"/>
          <cell r="C1019"/>
          <cell r="D1019"/>
          <cell r="E1019"/>
        </row>
        <row r="1020">
          <cell r="A1020">
            <v>1018</v>
          </cell>
          <cell r="B1020"/>
          <cell r="C1020"/>
          <cell r="D1020"/>
          <cell r="E1020"/>
        </row>
        <row r="1021">
          <cell r="A1021">
            <v>1019</v>
          </cell>
          <cell r="B1021"/>
          <cell r="C1021"/>
          <cell r="D1021"/>
          <cell r="E1021"/>
        </row>
        <row r="1022">
          <cell r="A1022">
            <v>1020</v>
          </cell>
          <cell r="B1022"/>
          <cell r="C1022"/>
          <cell r="D1022"/>
          <cell r="E1022"/>
        </row>
        <row r="1023">
          <cell r="A1023">
            <v>1021</v>
          </cell>
          <cell r="B1023"/>
          <cell r="C1023"/>
          <cell r="D1023"/>
          <cell r="E1023"/>
        </row>
        <row r="1024">
          <cell r="A1024">
            <v>1022</v>
          </cell>
          <cell r="B1024"/>
          <cell r="C1024"/>
          <cell r="D1024"/>
          <cell r="E1024"/>
        </row>
        <row r="1025">
          <cell r="A1025">
            <v>1023</v>
          </cell>
          <cell r="B1025"/>
          <cell r="C1025"/>
          <cell r="D1025"/>
          <cell r="E1025"/>
        </row>
        <row r="1026">
          <cell r="A1026">
            <v>1024</v>
          </cell>
          <cell r="B1026"/>
          <cell r="C1026"/>
          <cell r="D1026"/>
          <cell r="E1026"/>
        </row>
        <row r="1027">
          <cell r="A1027">
            <v>1025</v>
          </cell>
          <cell r="B1027"/>
          <cell r="C1027"/>
          <cell r="D1027"/>
          <cell r="E1027"/>
        </row>
        <row r="1028">
          <cell r="A1028">
            <v>1026</v>
          </cell>
          <cell r="B1028"/>
          <cell r="C1028"/>
          <cell r="D1028"/>
          <cell r="E1028"/>
        </row>
        <row r="1029">
          <cell r="A1029">
            <v>1027</v>
          </cell>
          <cell r="B1029"/>
          <cell r="C1029"/>
          <cell r="D1029"/>
          <cell r="E1029"/>
        </row>
        <row r="1030">
          <cell r="A1030">
            <v>1028</v>
          </cell>
          <cell r="B1030"/>
          <cell r="C1030"/>
          <cell r="D1030"/>
          <cell r="E1030"/>
        </row>
        <row r="1031">
          <cell r="A1031">
            <v>1029</v>
          </cell>
          <cell r="B1031"/>
          <cell r="C1031"/>
          <cell r="D1031"/>
          <cell r="E1031"/>
        </row>
        <row r="1032">
          <cell r="A1032">
            <v>1030</v>
          </cell>
          <cell r="B1032"/>
          <cell r="C1032"/>
          <cell r="D1032"/>
          <cell r="E1032"/>
        </row>
        <row r="1033">
          <cell r="A1033">
            <v>1031</v>
          </cell>
          <cell r="B1033"/>
          <cell r="C1033"/>
          <cell r="D1033"/>
          <cell r="E1033"/>
        </row>
        <row r="1034">
          <cell r="A1034">
            <v>1032</v>
          </cell>
          <cell r="B1034"/>
          <cell r="C1034"/>
          <cell r="D1034"/>
          <cell r="E1034"/>
        </row>
        <row r="1035">
          <cell r="A1035">
            <v>1033</v>
          </cell>
          <cell r="B1035"/>
          <cell r="C1035"/>
          <cell r="D1035"/>
          <cell r="E1035"/>
        </row>
        <row r="1036">
          <cell r="A1036">
            <v>1034</v>
          </cell>
          <cell r="B1036"/>
          <cell r="C1036"/>
          <cell r="D1036"/>
          <cell r="E1036"/>
        </row>
        <row r="1037">
          <cell r="A1037">
            <v>1035</v>
          </cell>
          <cell r="B1037"/>
          <cell r="C1037"/>
          <cell r="D1037"/>
          <cell r="E1037"/>
        </row>
        <row r="1038">
          <cell r="A1038">
            <v>1036</v>
          </cell>
          <cell r="B1038"/>
          <cell r="C1038"/>
          <cell r="D1038"/>
          <cell r="E1038"/>
        </row>
        <row r="1039">
          <cell r="A1039">
            <v>1037</v>
          </cell>
          <cell r="B1039"/>
          <cell r="C1039"/>
          <cell r="D1039"/>
          <cell r="E1039"/>
        </row>
        <row r="1040">
          <cell r="A1040">
            <v>1038</v>
          </cell>
          <cell r="B1040"/>
          <cell r="C1040"/>
          <cell r="D1040"/>
          <cell r="E1040"/>
        </row>
        <row r="1041">
          <cell r="A1041">
            <v>1039</v>
          </cell>
          <cell r="B1041"/>
          <cell r="C1041"/>
          <cell r="D1041"/>
          <cell r="E1041"/>
        </row>
        <row r="1042">
          <cell r="A1042">
            <v>1040</v>
          </cell>
          <cell r="B1042"/>
          <cell r="C1042"/>
          <cell r="D1042"/>
          <cell r="E1042"/>
        </row>
        <row r="1043">
          <cell r="A1043">
            <v>1041</v>
          </cell>
          <cell r="B1043"/>
          <cell r="C1043"/>
          <cell r="D1043"/>
          <cell r="E1043"/>
        </row>
        <row r="1044">
          <cell r="A1044">
            <v>1042</v>
          </cell>
          <cell r="B1044"/>
          <cell r="C1044"/>
          <cell r="D1044"/>
          <cell r="E1044"/>
        </row>
        <row r="1045">
          <cell r="A1045">
            <v>1043</v>
          </cell>
          <cell r="B1045"/>
          <cell r="C1045"/>
          <cell r="D1045"/>
          <cell r="E1045"/>
        </row>
        <row r="1046">
          <cell r="A1046">
            <v>1044</v>
          </cell>
          <cell r="B1046"/>
          <cell r="C1046"/>
          <cell r="D1046"/>
          <cell r="E1046"/>
        </row>
        <row r="1047">
          <cell r="A1047">
            <v>1045</v>
          </cell>
          <cell r="B1047"/>
          <cell r="C1047"/>
          <cell r="D1047"/>
          <cell r="E1047"/>
        </row>
        <row r="1048">
          <cell r="A1048">
            <v>1046</v>
          </cell>
          <cell r="B1048"/>
          <cell r="C1048"/>
          <cell r="D1048"/>
          <cell r="E1048"/>
        </row>
        <row r="1049">
          <cell r="A1049">
            <v>1047</v>
          </cell>
          <cell r="B1049"/>
          <cell r="C1049"/>
          <cell r="D1049"/>
          <cell r="E1049"/>
        </row>
        <row r="1050">
          <cell r="A1050">
            <v>1048</v>
          </cell>
          <cell r="B1050"/>
          <cell r="C1050"/>
          <cell r="D1050"/>
          <cell r="E1050"/>
        </row>
        <row r="1051">
          <cell r="A1051">
            <v>1049</v>
          </cell>
          <cell r="B1051"/>
          <cell r="C1051"/>
          <cell r="D1051"/>
          <cell r="E1051"/>
        </row>
        <row r="1052">
          <cell r="A1052">
            <v>1050</v>
          </cell>
          <cell r="B1052"/>
          <cell r="C1052"/>
          <cell r="D1052"/>
          <cell r="E1052"/>
        </row>
        <row r="1053">
          <cell r="A1053">
            <v>1051</v>
          </cell>
          <cell r="B1053"/>
          <cell r="C1053"/>
          <cell r="D1053"/>
          <cell r="E1053"/>
        </row>
        <row r="1054">
          <cell r="A1054">
            <v>1052</v>
          </cell>
          <cell r="B1054"/>
          <cell r="C1054"/>
          <cell r="D1054"/>
          <cell r="E1054"/>
        </row>
        <row r="1055">
          <cell r="A1055">
            <v>1053</v>
          </cell>
          <cell r="B1055"/>
          <cell r="C1055"/>
          <cell r="D1055"/>
          <cell r="E1055"/>
        </row>
        <row r="1056">
          <cell r="A1056">
            <v>1054</v>
          </cell>
          <cell r="B1056"/>
          <cell r="C1056"/>
          <cell r="D1056"/>
          <cell r="E1056"/>
        </row>
        <row r="1057">
          <cell r="A1057">
            <v>1055</v>
          </cell>
          <cell r="B1057"/>
          <cell r="C1057"/>
          <cell r="D1057"/>
          <cell r="E1057"/>
        </row>
        <row r="1058">
          <cell r="A1058">
            <v>1056</v>
          </cell>
          <cell r="B1058"/>
          <cell r="C1058"/>
          <cell r="D1058"/>
          <cell r="E1058"/>
        </row>
        <row r="1059">
          <cell r="A1059">
            <v>1057</v>
          </cell>
          <cell r="B1059"/>
          <cell r="C1059"/>
          <cell r="D1059"/>
          <cell r="E1059"/>
        </row>
        <row r="1060">
          <cell r="A1060">
            <v>1058</v>
          </cell>
          <cell r="B1060"/>
          <cell r="C1060"/>
          <cell r="D1060"/>
          <cell r="E1060"/>
        </row>
        <row r="1061">
          <cell r="A1061">
            <v>1059</v>
          </cell>
          <cell r="B1061"/>
          <cell r="C1061"/>
          <cell r="D1061"/>
          <cell r="E1061"/>
        </row>
        <row r="1062">
          <cell r="A1062">
            <v>1060</v>
          </cell>
          <cell r="B1062"/>
          <cell r="C1062"/>
          <cell r="D1062"/>
          <cell r="E1062"/>
        </row>
        <row r="1063">
          <cell r="A1063">
            <v>1061</v>
          </cell>
          <cell r="B1063"/>
          <cell r="C1063"/>
          <cell r="D1063"/>
          <cell r="E1063"/>
        </row>
        <row r="1064">
          <cell r="A1064">
            <v>1062</v>
          </cell>
          <cell r="B1064"/>
          <cell r="C1064"/>
          <cell r="D1064"/>
          <cell r="E1064"/>
        </row>
        <row r="1065">
          <cell r="A1065">
            <v>1063</v>
          </cell>
          <cell r="B1065"/>
          <cell r="C1065"/>
          <cell r="D1065"/>
          <cell r="E1065"/>
        </row>
        <row r="1066">
          <cell r="A1066">
            <v>1064</v>
          </cell>
          <cell r="B1066"/>
          <cell r="C1066"/>
          <cell r="D1066"/>
          <cell r="E1066"/>
        </row>
        <row r="1067">
          <cell r="B1067"/>
          <cell r="C1067"/>
          <cell r="D1067"/>
          <cell r="E1067"/>
        </row>
        <row r="1068">
          <cell r="B1068"/>
          <cell r="C1068"/>
          <cell r="D1068"/>
          <cell r="E1068"/>
        </row>
        <row r="1069">
          <cell r="B1069"/>
          <cell r="C1069"/>
          <cell r="D1069"/>
          <cell r="E1069"/>
        </row>
        <row r="1070">
          <cell r="B1070"/>
          <cell r="C1070"/>
          <cell r="D1070"/>
          <cell r="E1070"/>
        </row>
        <row r="1071">
          <cell r="B1071"/>
          <cell r="C1071"/>
          <cell r="D1071"/>
          <cell r="E1071"/>
        </row>
        <row r="1072">
          <cell r="B1072"/>
          <cell r="C1072"/>
          <cell r="D1072"/>
          <cell r="E1072"/>
        </row>
        <row r="1073">
          <cell r="B1073"/>
          <cell r="C1073"/>
          <cell r="D1073"/>
          <cell r="E1073"/>
        </row>
        <row r="1074">
          <cell r="B1074"/>
          <cell r="C1074"/>
          <cell r="D1074"/>
          <cell r="E1074"/>
        </row>
        <row r="1075">
          <cell r="B1075"/>
          <cell r="C1075"/>
          <cell r="D1075"/>
          <cell r="E1075"/>
        </row>
        <row r="1076">
          <cell r="B1076"/>
          <cell r="C1076"/>
          <cell r="D1076"/>
          <cell r="E1076"/>
        </row>
        <row r="1077">
          <cell r="B1077"/>
          <cell r="C1077"/>
          <cell r="D1077"/>
          <cell r="E1077"/>
        </row>
        <row r="1078">
          <cell r="B1078"/>
          <cell r="C1078"/>
          <cell r="D1078"/>
          <cell r="E1078"/>
        </row>
        <row r="1079">
          <cell r="B1079"/>
          <cell r="C1079"/>
          <cell r="D1079"/>
          <cell r="E1079"/>
        </row>
        <row r="1080">
          <cell r="B1080"/>
          <cell r="C1080"/>
          <cell r="D1080"/>
          <cell r="E1080"/>
        </row>
        <row r="1081">
          <cell r="B1081"/>
          <cell r="C1081"/>
          <cell r="D1081"/>
          <cell r="E1081"/>
        </row>
        <row r="1082">
          <cell r="B1082"/>
          <cell r="C1082"/>
          <cell r="D1082"/>
          <cell r="E1082"/>
        </row>
        <row r="1083">
          <cell r="B1083"/>
          <cell r="C1083"/>
          <cell r="D1083"/>
          <cell r="E1083"/>
        </row>
        <row r="1084">
          <cell r="B1084"/>
          <cell r="C1084"/>
          <cell r="D1084"/>
          <cell r="E1084"/>
        </row>
        <row r="1085">
          <cell r="B1085"/>
          <cell r="C1085"/>
          <cell r="D1085"/>
          <cell r="E1085"/>
        </row>
        <row r="1086">
          <cell r="B1086"/>
          <cell r="C1086"/>
          <cell r="D1086"/>
          <cell r="E1086"/>
        </row>
        <row r="1087">
          <cell r="B1087"/>
          <cell r="C1087"/>
          <cell r="D1087"/>
          <cell r="E1087"/>
        </row>
        <row r="1088">
          <cell r="B1088"/>
          <cell r="C1088"/>
          <cell r="D1088"/>
          <cell r="E1088"/>
        </row>
        <row r="1089">
          <cell r="B1089"/>
          <cell r="C1089"/>
          <cell r="D1089"/>
          <cell r="E1089"/>
        </row>
        <row r="1090">
          <cell r="B1090"/>
          <cell r="C1090"/>
          <cell r="D1090"/>
          <cell r="E1090"/>
        </row>
        <row r="1091">
          <cell r="B1091"/>
          <cell r="C1091"/>
          <cell r="D1091"/>
          <cell r="E1091"/>
        </row>
        <row r="1092">
          <cell r="B1092"/>
          <cell r="C1092"/>
          <cell r="D1092"/>
          <cell r="E1092"/>
        </row>
        <row r="1093">
          <cell r="B1093"/>
          <cell r="C1093"/>
          <cell r="D1093"/>
          <cell r="E1093"/>
        </row>
        <row r="1094">
          <cell r="B1094"/>
          <cell r="C1094"/>
          <cell r="D1094"/>
          <cell r="E1094"/>
        </row>
        <row r="1095">
          <cell r="B1095"/>
          <cell r="C1095"/>
          <cell r="D1095"/>
          <cell r="E1095"/>
        </row>
        <row r="1096">
          <cell r="B1096"/>
          <cell r="C1096"/>
          <cell r="D1096"/>
          <cell r="E1096"/>
        </row>
        <row r="1097">
          <cell r="B1097"/>
          <cell r="C1097"/>
          <cell r="D1097"/>
          <cell r="E1097"/>
        </row>
        <row r="1098">
          <cell r="B1098"/>
          <cell r="C1098"/>
          <cell r="D1098"/>
          <cell r="E1098"/>
        </row>
        <row r="1099">
          <cell r="B1099"/>
          <cell r="C1099"/>
          <cell r="D1099"/>
          <cell r="E1099"/>
        </row>
        <row r="1100">
          <cell r="B1100"/>
          <cell r="C1100"/>
          <cell r="D1100"/>
          <cell r="E1100"/>
        </row>
        <row r="1101">
          <cell r="B1101"/>
          <cell r="C1101"/>
          <cell r="D1101"/>
          <cell r="E1101"/>
        </row>
        <row r="1102">
          <cell r="B1102"/>
          <cell r="C1102"/>
          <cell r="D1102"/>
          <cell r="E1102"/>
        </row>
        <row r="1103">
          <cell r="B1103"/>
          <cell r="C1103"/>
          <cell r="D1103"/>
          <cell r="E1103"/>
        </row>
        <row r="1104">
          <cell r="B1104"/>
          <cell r="C1104"/>
          <cell r="D1104"/>
          <cell r="E1104"/>
        </row>
        <row r="1105">
          <cell r="B1105"/>
          <cell r="C1105"/>
          <cell r="D1105"/>
          <cell r="E1105"/>
        </row>
        <row r="1106">
          <cell r="B1106"/>
          <cell r="C1106"/>
          <cell r="D1106"/>
          <cell r="E1106"/>
        </row>
        <row r="1107">
          <cell r="B1107"/>
          <cell r="C1107"/>
          <cell r="D1107"/>
          <cell r="E1107"/>
        </row>
        <row r="1108">
          <cell r="B1108"/>
          <cell r="C1108"/>
          <cell r="D1108"/>
          <cell r="E1108"/>
        </row>
        <row r="1109">
          <cell r="B1109"/>
          <cell r="C1109"/>
          <cell r="D1109"/>
          <cell r="E1109"/>
        </row>
        <row r="1110">
          <cell r="B1110"/>
          <cell r="C1110"/>
          <cell r="D1110"/>
          <cell r="E1110"/>
        </row>
        <row r="1111">
          <cell r="B1111"/>
          <cell r="C1111"/>
          <cell r="D1111"/>
          <cell r="E1111"/>
        </row>
        <row r="1112">
          <cell r="B1112"/>
          <cell r="C1112"/>
          <cell r="D1112"/>
          <cell r="E1112"/>
        </row>
        <row r="1113">
          <cell r="B1113"/>
          <cell r="C1113"/>
          <cell r="D1113"/>
          <cell r="E1113"/>
        </row>
        <row r="1114">
          <cell r="B1114"/>
          <cell r="C1114"/>
          <cell r="D1114"/>
          <cell r="E1114"/>
        </row>
        <row r="1115">
          <cell r="B1115"/>
          <cell r="C1115"/>
          <cell r="D1115"/>
          <cell r="E1115"/>
        </row>
        <row r="1116">
          <cell r="B1116"/>
          <cell r="C1116"/>
          <cell r="D1116"/>
          <cell r="E1116"/>
        </row>
        <row r="1117">
          <cell r="B1117"/>
          <cell r="C1117"/>
          <cell r="D1117"/>
          <cell r="E1117"/>
        </row>
        <row r="1118">
          <cell r="B1118"/>
          <cell r="C1118"/>
          <cell r="D1118"/>
          <cell r="E1118"/>
        </row>
        <row r="1119">
          <cell r="B1119"/>
          <cell r="C1119"/>
          <cell r="D1119"/>
          <cell r="E1119"/>
        </row>
        <row r="1120">
          <cell r="B1120"/>
          <cell r="C1120"/>
          <cell r="D1120"/>
          <cell r="E1120"/>
        </row>
        <row r="1121">
          <cell r="B1121"/>
          <cell r="C1121"/>
          <cell r="D1121"/>
          <cell r="E1121"/>
        </row>
        <row r="1122">
          <cell r="B1122"/>
          <cell r="C1122"/>
          <cell r="D1122"/>
          <cell r="E1122"/>
        </row>
        <row r="1123">
          <cell r="B1123"/>
          <cell r="C1123"/>
          <cell r="D1123"/>
          <cell r="E1123"/>
        </row>
        <row r="1124">
          <cell r="B1124"/>
          <cell r="C1124"/>
          <cell r="D1124"/>
          <cell r="E1124"/>
        </row>
        <row r="1125">
          <cell r="B1125"/>
          <cell r="C1125"/>
          <cell r="D1125"/>
          <cell r="E1125"/>
        </row>
        <row r="1126">
          <cell r="B1126"/>
          <cell r="C1126"/>
          <cell r="D1126"/>
          <cell r="E1126"/>
        </row>
        <row r="1127">
          <cell r="B1127"/>
          <cell r="C1127"/>
          <cell r="D1127"/>
          <cell r="E1127"/>
        </row>
        <row r="1128">
          <cell r="B1128"/>
          <cell r="C1128"/>
          <cell r="D1128"/>
          <cell r="E1128"/>
        </row>
        <row r="1129">
          <cell r="B1129"/>
          <cell r="C1129"/>
          <cell r="D1129"/>
        </row>
        <row r="1130">
          <cell r="B1130"/>
          <cell r="C1130"/>
          <cell r="D1130"/>
          <cell r="E1130"/>
        </row>
        <row r="1131">
          <cell r="B1131"/>
          <cell r="C1131"/>
          <cell r="D1131"/>
          <cell r="E1131"/>
        </row>
        <row r="1132">
          <cell r="B1132"/>
          <cell r="C1132"/>
          <cell r="D1132"/>
          <cell r="E1132"/>
        </row>
        <row r="1133">
          <cell r="B1133"/>
          <cell r="C1133"/>
          <cell r="D1133"/>
          <cell r="E1133"/>
        </row>
        <row r="1134">
          <cell r="B1134"/>
          <cell r="C1134"/>
          <cell r="D1134"/>
          <cell r="E1134"/>
        </row>
        <row r="1135">
          <cell r="B1135"/>
          <cell r="C1135"/>
          <cell r="D1135"/>
          <cell r="E1135"/>
        </row>
        <row r="1136">
          <cell r="B1136"/>
          <cell r="C1136"/>
          <cell r="D1136"/>
          <cell r="E1136"/>
        </row>
        <row r="1137">
          <cell r="B1137"/>
          <cell r="C1137"/>
          <cell r="D1137"/>
          <cell r="E1137"/>
        </row>
        <row r="1138">
          <cell r="B1138"/>
          <cell r="C1138"/>
          <cell r="D1138"/>
          <cell r="E1138"/>
        </row>
        <row r="1139">
          <cell r="B1139"/>
          <cell r="C1139"/>
          <cell r="D1139"/>
          <cell r="E1139"/>
        </row>
        <row r="1140">
          <cell r="B1140"/>
          <cell r="C1140"/>
          <cell r="D1140"/>
          <cell r="E1140"/>
        </row>
        <row r="1141">
          <cell r="B1141"/>
          <cell r="C1141"/>
          <cell r="D1141"/>
          <cell r="E1141"/>
        </row>
        <row r="1142">
          <cell r="B1142"/>
          <cell r="C1142"/>
          <cell r="D1142"/>
          <cell r="E1142"/>
        </row>
        <row r="1143">
          <cell r="B1143"/>
          <cell r="C1143"/>
          <cell r="D1143"/>
          <cell r="E1143"/>
        </row>
        <row r="1144">
          <cell r="B1144"/>
          <cell r="C1144"/>
          <cell r="D1144"/>
          <cell r="E1144"/>
        </row>
        <row r="1145">
          <cell r="B1145"/>
          <cell r="C1145"/>
          <cell r="D1145"/>
          <cell r="E1145"/>
        </row>
        <row r="1146">
          <cell r="B1146"/>
          <cell r="C1146"/>
          <cell r="D1146"/>
          <cell r="E1146"/>
        </row>
        <row r="1147">
          <cell r="B1147"/>
          <cell r="C1147"/>
          <cell r="D1147"/>
          <cell r="E1147"/>
        </row>
        <row r="1148">
          <cell r="B1148"/>
          <cell r="C1148"/>
          <cell r="D1148"/>
          <cell r="E1148"/>
        </row>
        <row r="1149">
          <cell r="E114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apawlik@comcast.net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58"/>
  <sheetViews>
    <sheetView zoomScaleNormal="100" workbookViewId="0">
      <pane ySplit="1" topLeftCell="A2" activePane="bottomLeft" state="frozen"/>
      <selection activeCell="S1" sqref="S1"/>
      <selection pane="bottomLeft"/>
    </sheetView>
  </sheetViews>
  <sheetFormatPr defaultRowHeight="15"/>
  <cols>
    <col min="4" max="4" width="17.85546875" customWidth="1"/>
    <col min="24" max="24" width="20.28515625" bestFit="1" customWidth="1"/>
    <col min="25" max="25" width="7.85546875" bestFit="1" customWidth="1"/>
    <col min="26" max="26" width="8" bestFit="1" customWidth="1"/>
    <col min="27" max="27" width="8.140625" customWidth="1"/>
    <col min="28" max="28" width="5.42578125" bestFit="1" customWidth="1"/>
    <col min="29" max="29" width="8.85546875" bestFit="1" customWidth="1"/>
    <col min="30" max="30" width="9.140625" bestFit="1" customWidth="1"/>
    <col min="31" max="31" width="10.28515625" bestFit="1" customWidth="1"/>
    <col min="32" max="32" width="13.7109375" bestFit="1" customWidth="1"/>
    <col min="33" max="33" width="9" bestFit="1" customWidth="1"/>
    <col min="34" max="34" width="10.140625" bestFit="1" customWidth="1"/>
    <col min="35" max="35" width="13.5703125" bestFit="1" customWidth="1"/>
  </cols>
  <sheetData>
    <row r="1" spans="1:35" ht="18.75">
      <c r="D1" s="5" t="s">
        <v>9</v>
      </c>
      <c r="K1" s="2" t="s">
        <v>85</v>
      </c>
      <c r="N1" s="2" t="s">
        <v>86</v>
      </c>
      <c r="Q1" s="13" t="s">
        <v>116</v>
      </c>
      <c r="X1" s="23" t="s">
        <v>142</v>
      </c>
      <c r="Y1" s="23" t="s">
        <v>134</v>
      </c>
      <c r="Z1" s="23" t="s">
        <v>135</v>
      </c>
      <c r="AA1" s="23" t="s">
        <v>133</v>
      </c>
      <c r="AB1" s="24">
        <v>56</v>
      </c>
      <c r="AC1" s="23" t="s">
        <v>132</v>
      </c>
      <c r="AD1" s="23" t="s">
        <v>136</v>
      </c>
      <c r="AE1" s="23" t="s">
        <v>137</v>
      </c>
      <c r="AF1" s="23" t="s">
        <v>138</v>
      </c>
      <c r="AG1" s="23" t="s">
        <v>139</v>
      </c>
      <c r="AH1" s="23" t="s">
        <v>140</v>
      </c>
      <c r="AI1" s="23" t="s">
        <v>141</v>
      </c>
    </row>
    <row r="2" spans="1:35">
      <c r="A2" s="2" t="s">
        <v>10</v>
      </c>
      <c r="B2" s="2"/>
      <c r="C2" s="2"/>
      <c r="D2" s="2" t="s">
        <v>11</v>
      </c>
      <c r="E2" s="2"/>
      <c r="F2" s="2"/>
      <c r="G2" s="2"/>
      <c r="H2" s="7" t="s">
        <v>12</v>
      </c>
      <c r="K2" s="13" t="s">
        <v>59</v>
      </c>
      <c r="N2" s="13" t="s">
        <v>60</v>
      </c>
      <c r="Q2" s="13" t="s">
        <v>117</v>
      </c>
      <c r="X2" t="s">
        <v>59</v>
      </c>
      <c r="Y2" t="s">
        <v>143</v>
      </c>
      <c r="AC2" t="s">
        <v>143</v>
      </c>
      <c r="AI2" t="s">
        <v>143</v>
      </c>
    </row>
    <row r="3" spans="1:35">
      <c r="K3" s="13" t="s">
        <v>120</v>
      </c>
      <c r="N3" s="13" t="s">
        <v>121</v>
      </c>
      <c r="X3" t="s">
        <v>120</v>
      </c>
      <c r="Y3" t="s">
        <v>143</v>
      </c>
      <c r="AB3" t="s">
        <v>144</v>
      </c>
      <c r="AC3" t="s">
        <v>144</v>
      </c>
      <c r="AG3" t="s">
        <v>144</v>
      </c>
      <c r="AH3" t="s">
        <v>144</v>
      </c>
      <c r="AI3" t="s">
        <v>144</v>
      </c>
    </row>
    <row r="4" spans="1:35">
      <c r="D4" s="6" t="s">
        <v>13</v>
      </c>
      <c r="K4" s="12" t="s">
        <v>87</v>
      </c>
      <c r="N4" s="12" t="s">
        <v>61</v>
      </c>
      <c r="X4" t="s">
        <v>87</v>
      </c>
      <c r="Y4" t="s">
        <v>143</v>
      </c>
      <c r="AA4" t="s">
        <v>143</v>
      </c>
      <c r="AG4" t="s">
        <v>143</v>
      </c>
    </row>
    <row r="5" spans="1:35">
      <c r="D5" t="s">
        <v>14</v>
      </c>
      <c r="K5" s="13" t="s">
        <v>88</v>
      </c>
      <c r="N5" s="13" t="s">
        <v>62</v>
      </c>
      <c r="X5" t="s">
        <v>88</v>
      </c>
      <c r="Y5" t="s">
        <v>143</v>
      </c>
      <c r="AB5" t="s">
        <v>143</v>
      </c>
      <c r="AH5" t="s">
        <v>143</v>
      </c>
    </row>
    <row r="6" spans="1:35">
      <c r="D6" t="s">
        <v>15</v>
      </c>
      <c r="K6" s="12" t="s">
        <v>89</v>
      </c>
      <c r="N6" s="12" t="s">
        <v>63</v>
      </c>
      <c r="X6" t="s">
        <v>89</v>
      </c>
      <c r="Y6" t="s">
        <v>143</v>
      </c>
      <c r="AC6" t="s">
        <v>143</v>
      </c>
      <c r="AI6" t="s">
        <v>143</v>
      </c>
    </row>
    <row r="7" spans="1:35">
      <c r="D7" t="s">
        <v>17</v>
      </c>
      <c r="K7" s="12" t="s">
        <v>90</v>
      </c>
      <c r="N7" s="13" t="s">
        <v>64</v>
      </c>
      <c r="X7" t="s">
        <v>90</v>
      </c>
      <c r="Y7" t="s">
        <v>143</v>
      </c>
      <c r="AA7" t="s">
        <v>143</v>
      </c>
      <c r="AG7" t="s">
        <v>143</v>
      </c>
    </row>
    <row r="8" spans="1:35">
      <c r="D8" t="s">
        <v>18</v>
      </c>
      <c r="K8" s="12" t="s">
        <v>91</v>
      </c>
      <c r="N8" s="13" t="s">
        <v>65</v>
      </c>
      <c r="X8" t="s">
        <v>91</v>
      </c>
      <c r="Y8" t="s">
        <v>143</v>
      </c>
      <c r="AB8" t="s">
        <v>143</v>
      </c>
      <c r="AH8" t="s">
        <v>143</v>
      </c>
    </row>
    <row r="9" spans="1:35">
      <c r="D9" t="s">
        <v>16</v>
      </c>
      <c r="K9" s="12" t="s">
        <v>92</v>
      </c>
      <c r="N9" s="12" t="s">
        <v>66</v>
      </c>
      <c r="X9" t="s">
        <v>92</v>
      </c>
      <c r="Y9" t="s">
        <v>143</v>
      </c>
      <c r="AA9" t="s">
        <v>143</v>
      </c>
      <c r="AG9" t="s">
        <v>143</v>
      </c>
    </row>
    <row r="10" spans="1:35">
      <c r="K10" s="12" t="s">
        <v>93</v>
      </c>
      <c r="N10" s="12" t="s">
        <v>67</v>
      </c>
      <c r="X10" t="s">
        <v>93</v>
      </c>
      <c r="Y10" t="s">
        <v>143</v>
      </c>
      <c r="AB10" t="s">
        <v>143</v>
      </c>
      <c r="AH10" t="s">
        <v>143</v>
      </c>
    </row>
    <row r="11" spans="1:35">
      <c r="A11">
        <v>1</v>
      </c>
      <c r="B11" t="s">
        <v>30</v>
      </c>
      <c r="G11" s="4" t="s">
        <v>21</v>
      </c>
      <c r="K11" s="12" t="s">
        <v>94</v>
      </c>
      <c r="N11" s="12" t="s">
        <v>68</v>
      </c>
      <c r="X11" t="s">
        <v>94</v>
      </c>
      <c r="Y11" t="s">
        <v>143</v>
      </c>
      <c r="AC11" t="s">
        <v>143</v>
      </c>
      <c r="AI11" t="s">
        <v>143</v>
      </c>
    </row>
    <row r="12" spans="1:35">
      <c r="A12">
        <v>2</v>
      </c>
      <c r="B12" t="s">
        <v>31</v>
      </c>
      <c r="G12" t="s">
        <v>22</v>
      </c>
      <c r="K12" s="12" t="s">
        <v>95</v>
      </c>
      <c r="N12" s="12" t="s">
        <v>69</v>
      </c>
      <c r="X12" t="s">
        <v>95</v>
      </c>
      <c r="Y12" t="s">
        <v>143</v>
      </c>
      <c r="AA12" t="s">
        <v>143</v>
      </c>
      <c r="AG12" t="s">
        <v>143</v>
      </c>
    </row>
    <row r="13" spans="1:35">
      <c r="A13">
        <v>3</v>
      </c>
      <c r="B13" t="s">
        <v>19</v>
      </c>
      <c r="G13" t="s">
        <v>23</v>
      </c>
      <c r="K13" s="12" t="s">
        <v>96</v>
      </c>
      <c r="N13" s="12" t="s">
        <v>70</v>
      </c>
      <c r="X13" t="s">
        <v>96</v>
      </c>
      <c r="Y13" t="s">
        <v>143</v>
      </c>
      <c r="AB13" t="s">
        <v>143</v>
      </c>
      <c r="AH13" t="s">
        <v>143</v>
      </c>
    </row>
    <row r="14" spans="1:35">
      <c r="A14">
        <v>4</v>
      </c>
      <c r="B14" t="s">
        <v>20</v>
      </c>
      <c r="G14" t="s">
        <v>24</v>
      </c>
      <c r="K14" s="12" t="s">
        <v>97</v>
      </c>
      <c r="N14" s="12" t="s">
        <v>71</v>
      </c>
      <c r="X14" t="s">
        <v>97</v>
      </c>
      <c r="Y14" t="s">
        <v>143</v>
      </c>
      <c r="AC14" t="s">
        <v>143</v>
      </c>
      <c r="AI14" t="s">
        <v>143</v>
      </c>
    </row>
    <row r="15" spans="1:35">
      <c r="A15">
        <v>5</v>
      </c>
      <c r="B15" t="s">
        <v>26</v>
      </c>
      <c r="G15" t="s">
        <v>25</v>
      </c>
      <c r="K15" s="12" t="s">
        <v>98</v>
      </c>
      <c r="N15" s="12" t="s">
        <v>72</v>
      </c>
      <c r="X15" t="s">
        <v>98</v>
      </c>
      <c r="Y15" t="s">
        <v>143</v>
      </c>
      <c r="AA15" t="s">
        <v>143</v>
      </c>
      <c r="AG15" t="s">
        <v>143</v>
      </c>
    </row>
    <row r="16" spans="1:35">
      <c r="A16">
        <v>6</v>
      </c>
      <c r="B16" t="s">
        <v>27</v>
      </c>
      <c r="G16" t="s">
        <v>129</v>
      </c>
      <c r="K16" s="12" t="s">
        <v>99</v>
      </c>
      <c r="N16" s="12" t="s">
        <v>73</v>
      </c>
      <c r="X16" t="s">
        <v>99</v>
      </c>
      <c r="Y16" t="s">
        <v>143</v>
      </c>
      <c r="AB16" t="s">
        <v>143</v>
      </c>
      <c r="AH16" t="s">
        <v>143</v>
      </c>
    </row>
    <row r="17" spans="1:35">
      <c r="A17">
        <v>7</v>
      </c>
      <c r="B17" t="s">
        <v>28</v>
      </c>
      <c r="K17" s="12" t="s">
        <v>100</v>
      </c>
      <c r="N17" s="12" t="s">
        <v>74</v>
      </c>
      <c r="X17" t="s">
        <v>100</v>
      </c>
      <c r="Y17" t="s">
        <v>143</v>
      </c>
      <c r="AC17" t="s">
        <v>143</v>
      </c>
      <c r="AI17" t="s">
        <v>143</v>
      </c>
    </row>
    <row r="18" spans="1:35">
      <c r="A18">
        <v>8</v>
      </c>
      <c r="B18" t="s">
        <v>29</v>
      </c>
      <c r="K18" s="12" t="s">
        <v>103</v>
      </c>
      <c r="N18" s="12" t="s">
        <v>101</v>
      </c>
      <c r="X18" t="s">
        <v>103</v>
      </c>
      <c r="Y18" t="s">
        <v>143</v>
      </c>
      <c r="AA18" t="s">
        <v>144</v>
      </c>
      <c r="AB18" t="s">
        <v>144</v>
      </c>
      <c r="AC18" t="s">
        <v>144</v>
      </c>
      <c r="AG18" t="s">
        <v>144</v>
      </c>
      <c r="AH18" t="s">
        <v>144</v>
      </c>
      <c r="AI18" t="s">
        <v>144</v>
      </c>
    </row>
    <row r="19" spans="1:35">
      <c r="A19">
        <v>9</v>
      </c>
      <c r="B19" t="s">
        <v>32</v>
      </c>
      <c r="K19" s="12" t="s">
        <v>104</v>
      </c>
      <c r="N19" s="12" t="s">
        <v>102</v>
      </c>
      <c r="X19" t="s">
        <v>104</v>
      </c>
      <c r="Y19" t="s">
        <v>143</v>
      </c>
      <c r="AA19" t="s">
        <v>144</v>
      </c>
      <c r="AB19" t="s">
        <v>144</v>
      </c>
      <c r="AC19" t="s">
        <v>144</v>
      </c>
      <c r="AG19" t="s">
        <v>144</v>
      </c>
      <c r="AH19" t="s">
        <v>144</v>
      </c>
      <c r="AI19" t="s">
        <v>144</v>
      </c>
    </row>
    <row r="20" spans="1:35">
      <c r="B20" s="2" t="s">
        <v>33</v>
      </c>
      <c r="X20" t="s">
        <v>112</v>
      </c>
      <c r="Y20" t="s">
        <v>143</v>
      </c>
      <c r="AA20" t="s">
        <v>143</v>
      </c>
      <c r="AG20" t="s">
        <v>143</v>
      </c>
    </row>
    <row r="21" spans="1:35">
      <c r="A21">
        <v>10</v>
      </c>
      <c r="B21" t="s">
        <v>35</v>
      </c>
      <c r="G21" s="4" t="s">
        <v>34</v>
      </c>
      <c r="K21" s="2" t="s">
        <v>21</v>
      </c>
      <c r="N21" s="2" t="s">
        <v>34</v>
      </c>
      <c r="X21" t="s">
        <v>113</v>
      </c>
      <c r="Y21" t="s">
        <v>143</v>
      </c>
      <c r="AB21" t="s">
        <v>143</v>
      </c>
      <c r="AH21" t="s">
        <v>143</v>
      </c>
    </row>
    <row r="22" spans="1:35">
      <c r="A22">
        <v>11</v>
      </c>
      <c r="B22" t="s">
        <v>36</v>
      </c>
      <c r="G22" t="s">
        <v>23</v>
      </c>
      <c r="K22" s="12" t="s">
        <v>112</v>
      </c>
      <c r="N22" s="12" t="s">
        <v>83</v>
      </c>
      <c r="X22" t="s">
        <v>105</v>
      </c>
      <c r="Y22" t="s">
        <v>143</v>
      </c>
      <c r="AC22" t="s">
        <v>143</v>
      </c>
      <c r="AI22" t="s">
        <v>143</v>
      </c>
    </row>
    <row r="23" spans="1:35">
      <c r="A23">
        <v>12</v>
      </c>
      <c r="B23" t="s">
        <v>37</v>
      </c>
      <c r="G23" t="s">
        <v>22</v>
      </c>
      <c r="K23" s="12" t="s">
        <v>113</v>
      </c>
      <c r="N23" s="13" t="s">
        <v>75</v>
      </c>
      <c r="X23" t="s">
        <v>106</v>
      </c>
      <c r="Y23" t="s">
        <v>143</v>
      </c>
      <c r="AA23" t="s">
        <v>143</v>
      </c>
      <c r="AG23" t="s">
        <v>143</v>
      </c>
    </row>
    <row r="24" spans="1:35">
      <c r="A24">
        <v>13</v>
      </c>
      <c r="B24" t="s">
        <v>38</v>
      </c>
      <c r="G24" t="s">
        <v>57</v>
      </c>
      <c r="K24" s="12" t="s">
        <v>105</v>
      </c>
      <c r="N24" s="13" t="s">
        <v>76</v>
      </c>
      <c r="X24" t="s">
        <v>107</v>
      </c>
      <c r="Y24" t="s">
        <v>143</v>
      </c>
      <c r="AB24" t="s">
        <v>143</v>
      </c>
      <c r="AH24" t="s">
        <v>143</v>
      </c>
    </row>
    <row r="25" spans="1:35">
      <c r="A25">
        <v>14</v>
      </c>
      <c r="B25" t="s">
        <v>39</v>
      </c>
      <c r="G25" t="s">
        <v>56</v>
      </c>
      <c r="K25" s="12" t="s">
        <v>106</v>
      </c>
      <c r="N25" s="12" t="s">
        <v>77</v>
      </c>
      <c r="X25" t="s">
        <v>108</v>
      </c>
      <c r="Y25" t="s">
        <v>143</v>
      </c>
      <c r="AC25" t="s">
        <v>143</v>
      </c>
      <c r="AI25" t="s">
        <v>143</v>
      </c>
    </row>
    <row r="26" spans="1:35">
      <c r="A26">
        <v>21</v>
      </c>
      <c r="B26" s="2" t="s">
        <v>40</v>
      </c>
      <c r="K26" s="12" t="s">
        <v>107</v>
      </c>
      <c r="N26" s="12" t="s">
        <v>78</v>
      </c>
      <c r="X26" t="s">
        <v>109</v>
      </c>
      <c r="Y26" t="s">
        <v>143</v>
      </c>
      <c r="AA26" t="s">
        <v>143</v>
      </c>
      <c r="AG26" t="s">
        <v>143</v>
      </c>
    </row>
    <row r="27" spans="1:35">
      <c r="A27">
        <v>111</v>
      </c>
      <c r="B27" t="s">
        <v>41</v>
      </c>
      <c r="K27" s="12" t="s">
        <v>108</v>
      </c>
      <c r="N27" s="12" t="s">
        <v>79</v>
      </c>
      <c r="X27" t="s">
        <v>110</v>
      </c>
      <c r="Y27" t="s">
        <v>143</v>
      </c>
      <c r="AB27" t="s">
        <v>143</v>
      </c>
      <c r="AH27" t="s">
        <v>143</v>
      </c>
    </row>
    <row r="28" spans="1:35">
      <c r="A28">
        <v>16</v>
      </c>
      <c r="B28" t="s">
        <v>43</v>
      </c>
      <c r="K28" s="12" t="s">
        <v>109</v>
      </c>
      <c r="N28" s="12" t="s">
        <v>80</v>
      </c>
      <c r="X28" t="s">
        <v>111</v>
      </c>
      <c r="Y28" t="s">
        <v>143</v>
      </c>
      <c r="AC28" t="s">
        <v>143</v>
      </c>
      <c r="AI28" t="s">
        <v>143</v>
      </c>
    </row>
    <row r="29" spans="1:35">
      <c r="A29">
        <v>17</v>
      </c>
      <c r="B29" t="s">
        <v>42</v>
      </c>
      <c r="K29" s="12" t="s">
        <v>110</v>
      </c>
      <c r="N29" s="12" t="s">
        <v>81</v>
      </c>
      <c r="X29" t="s">
        <v>114</v>
      </c>
      <c r="Y29" t="s">
        <v>143</v>
      </c>
      <c r="AA29" t="s">
        <v>143</v>
      </c>
      <c r="AG29" t="s">
        <v>143</v>
      </c>
    </row>
    <row r="30" spans="1:35">
      <c r="A30">
        <v>18</v>
      </c>
      <c r="B30" t="s">
        <v>44</v>
      </c>
      <c r="K30" s="12" t="s">
        <v>111</v>
      </c>
      <c r="N30" s="12" t="s">
        <v>82</v>
      </c>
      <c r="X30" t="s">
        <v>115</v>
      </c>
      <c r="Y30" t="s">
        <v>143</v>
      </c>
      <c r="AB30" t="s">
        <v>143</v>
      </c>
      <c r="AH30" t="s">
        <v>143</v>
      </c>
    </row>
    <row r="31" spans="1:35">
      <c r="K31" s="12" t="s">
        <v>114</v>
      </c>
      <c r="X31" t="s">
        <v>130</v>
      </c>
      <c r="Y31" t="s">
        <v>143</v>
      </c>
      <c r="AC31" t="s">
        <v>143</v>
      </c>
      <c r="AI31" t="s">
        <v>143</v>
      </c>
    </row>
    <row r="32" spans="1:35">
      <c r="K32" s="12" t="s">
        <v>115</v>
      </c>
      <c r="X32" t="s">
        <v>60</v>
      </c>
      <c r="Z32" t="s">
        <v>143</v>
      </c>
      <c r="AC32" t="s">
        <v>143</v>
      </c>
      <c r="AF32" t="s">
        <v>143</v>
      </c>
    </row>
    <row r="33" spans="1:32">
      <c r="K33" s="12" t="s">
        <v>130</v>
      </c>
      <c r="X33" t="s">
        <v>121</v>
      </c>
      <c r="Z33" t="s">
        <v>143</v>
      </c>
      <c r="AB33" t="s">
        <v>144</v>
      </c>
      <c r="AC33" t="s">
        <v>144</v>
      </c>
      <c r="AD33" t="s">
        <v>144</v>
      </c>
      <c r="AE33" t="s">
        <v>144</v>
      </c>
      <c r="AF33" t="s">
        <v>144</v>
      </c>
    </row>
    <row r="34" spans="1:32">
      <c r="X34" t="s">
        <v>61</v>
      </c>
      <c r="Z34" t="s">
        <v>143</v>
      </c>
      <c r="AA34" t="s">
        <v>143</v>
      </c>
      <c r="AD34" t="s">
        <v>143</v>
      </c>
    </row>
    <row r="35" spans="1:32">
      <c r="A35" s="27"/>
      <c r="X35" t="s">
        <v>62</v>
      </c>
      <c r="Z35" t="s">
        <v>143</v>
      </c>
      <c r="AB35" t="s">
        <v>143</v>
      </c>
      <c r="AE35" t="s">
        <v>143</v>
      </c>
    </row>
    <row r="36" spans="1:32">
      <c r="X36" t="s">
        <v>63</v>
      </c>
      <c r="Z36" t="s">
        <v>143</v>
      </c>
      <c r="AC36" t="s">
        <v>143</v>
      </c>
      <c r="AF36" t="s">
        <v>143</v>
      </c>
    </row>
    <row r="37" spans="1:32">
      <c r="X37" t="s">
        <v>64</v>
      </c>
      <c r="Z37" t="s">
        <v>143</v>
      </c>
      <c r="AA37" t="s">
        <v>143</v>
      </c>
      <c r="AD37" t="s">
        <v>143</v>
      </c>
    </row>
    <row r="38" spans="1:32">
      <c r="X38" t="s">
        <v>65</v>
      </c>
      <c r="Z38" t="s">
        <v>143</v>
      </c>
      <c r="AB38" t="s">
        <v>143</v>
      </c>
      <c r="AE38" t="s">
        <v>143</v>
      </c>
    </row>
    <row r="39" spans="1:32">
      <c r="X39" t="s">
        <v>66</v>
      </c>
      <c r="Z39" t="s">
        <v>143</v>
      </c>
      <c r="AA39" t="s">
        <v>143</v>
      </c>
      <c r="AD39" t="s">
        <v>143</v>
      </c>
    </row>
    <row r="40" spans="1:32">
      <c r="X40" t="s">
        <v>67</v>
      </c>
      <c r="Z40" t="s">
        <v>143</v>
      </c>
      <c r="AB40" t="s">
        <v>143</v>
      </c>
      <c r="AE40" t="s">
        <v>143</v>
      </c>
    </row>
    <row r="41" spans="1:32">
      <c r="X41" t="s">
        <v>68</v>
      </c>
      <c r="Z41" t="s">
        <v>143</v>
      </c>
      <c r="AC41" t="s">
        <v>143</v>
      </c>
      <c r="AF41" t="s">
        <v>143</v>
      </c>
    </row>
    <row r="42" spans="1:32">
      <c r="X42" t="s">
        <v>69</v>
      </c>
      <c r="Z42" t="s">
        <v>143</v>
      </c>
      <c r="AA42" t="s">
        <v>143</v>
      </c>
      <c r="AD42" t="s">
        <v>143</v>
      </c>
    </row>
    <row r="43" spans="1:32">
      <c r="X43" t="s">
        <v>70</v>
      </c>
      <c r="Z43" t="s">
        <v>143</v>
      </c>
      <c r="AB43" t="s">
        <v>143</v>
      </c>
      <c r="AE43" t="s">
        <v>143</v>
      </c>
    </row>
    <row r="44" spans="1:32">
      <c r="X44" t="s">
        <v>71</v>
      </c>
      <c r="Z44" t="s">
        <v>143</v>
      </c>
      <c r="AC44" t="s">
        <v>143</v>
      </c>
      <c r="AF44" t="s">
        <v>143</v>
      </c>
    </row>
    <row r="45" spans="1:32">
      <c r="X45" t="s">
        <v>72</v>
      </c>
      <c r="Z45" t="s">
        <v>143</v>
      </c>
      <c r="AA45" t="s">
        <v>143</v>
      </c>
      <c r="AD45" t="s">
        <v>143</v>
      </c>
    </row>
    <row r="46" spans="1:32">
      <c r="X46" t="s">
        <v>73</v>
      </c>
      <c r="Z46" t="s">
        <v>143</v>
      </c>
      <c r="AB46" t="s">
        <v>143</v>
      </c>
      <c r="AE46" t="s">
        <v>143</v>
      </c>
    </row>
    <row r="47" spans="1:32">
      <c r="X47" t="s">
        <v>74</v>
      </c>
      <c r="Z47" t="s">
        <v>143</v>
      </c>
      <c r="AC47" t="s">
        <v>143</v>
      </c>
      <c r="AF47" t="s">
        <v>143</v>
      </c>
    </row>
    <row r="48" spans="1:32">
      <c r="X48" t="s">
        <v>101</v>
      </c>
      <c r="Z48" t="s">
        <v>143</v>
      </c>
    </row>
    <row r="49" spans="24:32">
      <c r="X49" t="s">
        <v>102</v>
      </c>
      <c r="Z49" t="s">
        <v>143</v>
      </c>
    </row>
    <row r="50" spans="24:32">
      <c r="X50" t="s">
        <v>83</v>
      </c>
      <c r="Z50" t="s">
        <v>143</v>
      </c>
      <c r="AA50" t="s">
        <v>143</v>
      </c>
      <c r="AD50" t="s">
        <v>143</v>
      </c>
    </row>
    <row r="51" spans="24:32">
      <c r="X51" t="s">
        <v>75</v>
      </c>
      <c r="Z51" t="s">
        <v>143</v>
      </c>
      <c r="AB51" t="s">
        <v>143</v>
      </c>
      <c r="AE51" t="s">
        <v>143</v>
      </c>
    </row>
    <row r="52" spans="24:32">
      <c r="X52" t="s">
        <v>76</v>
      </c>
      <c r="Z52" t="s">
        <v>143</v>
      </c>
      <c r="AC52" t="s">
        <v>143</v>
      </c>
      <c r="AF52" t="s">
        <v>143</v>
      </c>
    </row>
    <row r="53" spans="24:32">
      <c r="X53" t="s">
        <v>77</v>
      </c>
      <c r="Z53" t="s">
        <v>143</v>
      </c>
      <c r="AA53" t="s">
        <v>143</v>
      </c>
      <c r="AD53" t="s">
        <v>143</v>
      </c>
    </row>
    <row r="54" spans="24:32">
      <c r="X54" t="s">
        <v>78</v>
      </c>
      <c r="Z54" t="s">
        <v>143</v>
      </c>
      <c r="AB54" t="s">
        <v>143</v>
      </c>
      <c r="AE54" t="s">
        <v>143</v>
      </c>
    </row>
    <row r="55" spans="24:32">
      <c r="X55" t="s">
        <v>79</v>
      </c>
      <c r="Z55" t="s">
        <v>143</v>
      </c>
      <c r="AC55" t="s">
        <v>143</v>
      </c>
      <c r="AF55" t="s">
        <v>143</v>
      </c>
    </row>
    <row r="56" spans="24:32">
      <c r="X56" t="s">
        <v>80</v>
      </c>
      <c r="Z56" t="s">
        <v>143</v>
      </c>
      <c r="AA56" t="s">
        <v>143</v>
      </c>
      <c r="AD56" t="s">
        <v>143</v>
      </c>
    </row>
    <row r="57" spans="24:32">
      <c r="X57" t="s">
        <v>81</v>
      </c>
      <c r="Z57" t="s">
        <v>143</v>
      </c>
      <c r="AB57" t="s">
        <v>143</v>
      </c>
      <c r="AE57" t="s">
        <v>143</v>
      </c>
    </row>
    <row r="58" spans="24:32">
      <c r="X58" t="s">
        <v>82</v>
      </c>
      <c r="Z58" t="s">
        <v>143</v>
      </c>
      <c r="AC58" t="s">
        <v>143</v>
      </c>
      <c r="AF58" t="s">
        <v>143</v>
      </c>
    </row>
  </sheetData>
  <autoFilter ref="X1:AI58" xr:uid="{00000000-0009-0000-0000-000000000000}"/>
  <hyperlinks>
    <hyperlink ref="K2" location="'Hurdles Cadet Girls'!A1" display="Hurdles Cadet Girls" xr:uid="{00000000-0004-0000-0000-000000000000}"/>
    <hyperlink ref="N2" location="'Hurdles Cadet Boys'!A1" display="Hurdles Cadet Boys" xr:uid="{00000000-0004-0000-0000-000001000000}"/>
    <hyperlink ref="K3" location="'1600 Girls'!A1" display="1600 Girls" xr:uid="{00000000-0004-0000-0000-000002000000}"/>
    <hyperlink ref="N3" location="'1600 Boys'!A1" display="1600 Boys" xr:uid="{00000000-0004-0000-0000-000003000000}"/>
    <hyperlink ref="N4" location="'400 4th Boys'!A1" display="'400 4th Boys" xr:uid="{00000000-0004-0000-0000-000004000000}"/>
    <hyperlink ref="N5" location="'400 56 Boys'!A1" display="400 56 Boys" xr:uid="{00000000-0004-0000-0000-000005000000}"/>
    <hyperlink ref="N6" location="'400 Cadet Boys'!A1" display="'400 Cadet Boys" xr:uid="{00000000-0004-0000-0000-000006000000}"/>
    <hyperlink ref="N7" location="'50 4th Boys'!A1" display="50 4th Boys" xr:uid="{00000000-0004-0000-0000-000007000000}"/>
    <hyperlink ref="N8" location="'50 56 Boys'!A1" display="50 56 Boys" xr:uid="{00000000-0004-0000-0000-000008000000}"/>
    <hyperlink ref="N9" location="'200 4th Boys'!A1" display="'200 4th Boys" xr:uid="{00000000-0004-0000-0000-000009000000}"/>
    <hyperlink ref="N10" location="'200 56 Boys'!A1" display="'200 56 Boys" xr:uid="{00000000-0004-0000-0000-00000A000000}"/>
    <hyperlink ref="N11" location="'200 Cadet Boys'!A1" display="'200 Cadet Boys" xr:uid="{00000000-0004-0000-0000-00000B000000}"/>
    <hyperlink ref="N12" location="'800 4th Boys'!A1" display="'800 4th Boys" xr:uid="{00000000-0004-0000-0000-00000C000000}"/>
    <hyperlink ref="N13" location="'800 56 Boys'!A1" display="'800 56 Boys" xr:uid="{00000000-0004-0000-0000-00000D000000}"/>
    <hyperlink ref="N14" location="'800 Cadet Boys'!A1" display="'800 Cadet Boys" xr:uid="{00000000-0004-0000-0000-00000E000000}"/>
    <hyperlink ref="N15" location="'100 4th Boys'!A1" display="'100 4th Boys" xr:uid="{00000000-0004-0000-0000-00000F000000}"/>
    <hyperlink ref="N16" location="'100 56 Boys'!A1" display="'100 56 Boys" xr:uid="{00000000-0004-0000-0000-000010000000}"/>
    <hyperlink ref="N17" location="'100 Cadet Boys'!A1" display="'100 Cadet Boys" xr:uid="{00000000-0004-0000-0000-000011000000}"/>
    <hyperlink ref="N23" location="'Shotput 56 Boys'!A1" display="Shotput 56 Boys" xr:uid="{00000000-0004-0000-0000-000012000000}"/>
    <hyperlink ref="N24" location="'Shotput Cadet Boys'!A1" display="Shotput Cadet Boys" xr:uid="{00000000-0004-0000-0000-000013000000}"/>
    <hyperlink ref="N25" location="'HighJump 4th Boys'!A1" display="'HighJump 4th Boys" xr:uid="{00000000-0004-0000-0000-000014000000}"/>
    <hyperlink ref="N26" location="'HighJump 56 Boys'!A1" display="'HighJump 56 Boys" xr:uid="{00000000-0004-0000-0000-000015000000}"/>
    <hyperlink ref="N27" location="'HighJump Cadet Boys'!A1" display="'HighJump Cadet Boys" xr:uid="{00000000-0004-0000-0000-000016000000}"/>
    <hyperlink ref="N28" location="'LongJump 4th Boys'!A1" display="'LongJump 4th Boys" xr:uid="{00000000-0004-0000-0000-000017000000}"/>
    <hyperlink ref="N29" location="'LongJump 56 Boys'!A1" display="'LongJump 56 Boys" xr:uid="{00000000-0004-0000-0000-000018000000}"/>
    <hyperlink ref="N30" location="'LongJump Cadet Boys'!A1" display="'LongJump Cadet Boys" xr:uid="{00000000-0004-0000-0000-000019000000}"/>
    <hyperlink ref="N22" location="'Baseball 4th Boys'!A1" display="'Baseball 4th Boys" xr:uid="{00000000-0004-0000-0000-00001A000000}"/>
    <hyperlink ref="K4" location="'400 4th Girls'!A1" display="'400 4th Girls" xr:uid="{00000000-0004-0000-0000-00001B000000}"/>
    <hyperlink ref="K5" location="'400 56 Girls'!A1" display="400 56 Girls" xr:uid="{00000000-0004-0000-0000-00001C000000}"/>
    <hyperlink ref="K6" location="'400 Cadet Girls'!A1" display="'400 Cadet Girls" xr:uid="{00000000-0004-0000-0000-00001D000000}"/>
    <hyperlink ref="K7" location="'50 4th Girls'!A1" display="'50 4th Girls" xr:uid="{00000000-0004-0000-0000-00001E000000}"/>
    <hyperlink ref="K8" location="'50 56 Girls'!A1" display="'50 56 Girls" xr:uid="{00000000-0004-0000-0000-00001F000000}"/>
    <hyperlink ref="K9" location="'200 4th Girls'!A1" display="'200 4th Girls" xr:uid="{00000000-0004-0000-0000-000020000000}"/>
    <hyperlink ref="K10" location="'200 56 Girls'!A1" display="'200 56 Girls" xr:uid="{00000000-0004-0000-0000-000021000000}"/>
    <hyperlink ref="K11" location="'200 Cadet Girls'!A1" display="'200 Cadet Girls" xr:uid="{00000000-0004-0000-0000-000022000000}"/>
    <hyperlink ref="K12" location="'800 4th Girls'!A1" display="'800 4th Girls" xr:uid="{00000000-0004-0000-0000-000023000000}"/>
    <hyperlink ref="K13" location="'800 56 Girls'!A1" display="'800 56 Girls" xr:uid="{00000000-0004-0000-0000-000024000000}"/>
    <hyperlink ref="K14" location="'800 Cadet Girls'!A1" display="'800 Cadet Girls" xr:uid="{00000000-0004-0000-0000-000025000000}"/>
    <hyperlink ref="K15" location="'100 4th Girls'!A1" display="'100 4th Girls" xr:uid="{00000000-0004-0000-0000-000026000000}"/>
    <hyperlink ref="K16" location="'100 56 Girls'!A1" display="'100 56 Girls" xr:uid="{00000000-0004-0000-0000-000027000000}"/>
    <hyperlink ref="K17" location="'100 Cadet Girls'!A1" display="'100 Cadet Girls" xr:uid="{00000000-0004-0000-0000-000028000000}"/>
    <hyperlink ref="N18" location="'4X100 Boys'!A1" display="'4X100 Boys" xr:uid="{00000000-0004-0000-0000-000029000000}"/>
    <hyperlink ref="N19" location="'800XMedley Boys'!A1" display="'800XMedley Boys" xr:uid="{00000000-0004-0000-0000-00002A000000}"/>
    <hyperlink ref="K18" location="'4X100 Girls'!A1" display="'4X100 Girls" xr:uid="{00000000-0004-0000-0000-00002B000000}"/>
    <hyperlink ref="K19" location="'800XMedley Girls'!A1" display="'800XMedley Girls" xr:uid="{00000000-0004-0000-0000-00002C000000}"/>
    <hyperlink ref="K24" location="'Shotput Cadet Girls'!A1" display="'Shotput Cadet Girls" xr:uid="{00000000-0004-0000-0000-00002D000000}"/>
    <hyperlink ref="K25" location="'HighJump 4th Girls'!A1" display="'HighJump 4th Girls" xr:uid="{00000000-0004-0000-0000-00002E000000}"/>
    <hyperlink ref="K26" location="'HighJump 56 Girls'!A1" display="'HighJump 56 Girls" xr:uid="{00000000-0004-0000-0000-00002F000000}"/>
    <hyperlink ref="K27" location="'HighJump Cadet Girls'!A1" display="'HighJump Cadet Girls" xr:uid="{00000000-0004-0000-0000-000030000000}"/>
    <hyperlink ref="K28" location="'LongJump 4th Girls'!A1" display="'LongJump 4th Girls" xr:uid="{00000000-0004-0000-0000-000031000000}"/>
    <hyperlink ref="K29" location="'LongJump 56 Girls'!A1" display="'LongJump 56 Girls" xr:uid="{00000000-0004-0000-0000-000032000000}"/>
    <hyperlink ref="K30" location="'LongJump Cadet Girls'!A1" display="'LongJump Cadet Girls" xr:uid="{00000000-0004-0000-0000-000033000000}"/>
    <hyperlink ref="K22" location="'Softball 4th Girls'!A1" display="'Softball 4th Girls" xr:uid="{00000000-0004-0000-0000-000034000000}"/>
    <hyperlink ref="K23" location="'Softball 56 Girls'!A1" display="'Softball 56 Girls" xr:uid="{00000000-0004-0000-0000-000035000000}"/>
    <hyperlink ref="K31" location="'Kickball 4th Girls'!A1" display="'Kickball 4th Girls" xr:uid="{00000000-0004-0000-0000-000036000000}"/>
    <hyperlink ref="K32" location="'Kickball 56 Girls'!A1" display="'Kickball 56 Girls" xr:uid="{00000000-0004-0000-0000-000037000000}"/>
    <hyperlink ref="Q1" location="Participants!A1" display="Add or Update Participants" xr:uid="{00000000-0004-0000-0000-000038000000}"/>
    <hyperlink ref="Q2" location="Overall!A1" display="Overall Place and Points" xr:uid="{00000000-0004-0000-0000-000039000000}"/>
    <hyperlink ref="K33" location="'Kickball Cadet Girls'!A1" display="'Kickball Cadet Girls" xr:uid="{00000000-0004-0000-0000-00003A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0"/>
  <dimension ref="A1:O35"/>
  <sheetViews>
    <sheetView workbookViewId="0">
      <selection activeCell="D8" sqref="D8"/>
    </sheetView>
  </sheetViews>
  <sheetFormatPr defaultRowHeight="15"/>
  <cols>
    <col min="1" max="1" width="8.7109375" style="27"/>
    <col min="2" max="2" width="10.28515625" style="27" customWidth="1"/>
    <col min="3" max="3" width="0.42578125" style="27" hidden="1" customWidth="1"/>
    <col min="4" max="4" width="14.85546875" style="10" customWidth="1"/>
    <col min="11" max="11" width="12.5703125" bestFit="1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L1" s="2" t="s">
        <v>131</v>
      </c>
      <c r="M1" s="12" t="s">
        <v>84</v>
      </c>
      <c r="O1" s="2"/>
    </row>
    <row r="2" spans="1:15">
      <c r="A2" s="27">
        <v>169</v>
      </c>
      <c r="B2" s="11"/>
      <c r="C2" s="11">
        <v>3.7731481481481477E-5</v>
      </c>
      <c r="D2" s="11">
        <v>2.2403935185185187E-3</v>
      </c>
      <c r="E2">
        <f>VLOOKUP($A2,Participants!$A:$E,4,FALSE)</f>
        <v>4</v>
      </c>
      <c r="F2" t="str">
        <f>VLOOKUP($A2,Participants!$A:$E,2,FALSE)</f>
        <v>Xavier</v>
      </c>
      <c r="G2" t="str">
        <f>VLOOKUP($A2,Participants!$A:$E,3,FALSE)</f>
        <v>Eble</v>
      </c>
      <c r="H2" t="str">
        <f>VLOOKUP($A2,Participants!$A:$E,5,FALSE)</f>
        <v>SSFC</v>
      </c>
      <c r="I2">
        <v>1</v>
      </c>
      <c r="J2">
        <f t="shared" ref="J2:J35" si="0">RANK(D2,IF(I2=1,$D$2:$D$34,),1)</f>
        <v>1</v>
      </c>
      <c r="K2">
        <f t="shared" ref="K2:K35" si="1">RANK(D2,$D$2:$D$93,1)</f>
        <v>1</v>
      </c>
      <c r="L2" s="27" t="str">
        <f>VLOOKUP(A3,Participants!A:G,7,FALSE)</f>
        <v>34</v>
      </c>
      <c r="M2" s="13" t="s">
        <v>116</v>
      </c>
    </row>
    <row r="3" spans="1:15">
      <c r="A3" s="27">
        <v>214</v>
      </c>
      <c r="B3" s="11"/>
      <c r="C3" s="11">
        <v>2.0659722222222225E-4</v>
      </c>
      <c r="D3" s="11">
        <v>2.4471064814814811E-3</v>
      </c>
      <c r="E3">
        <f>VLOOKUP($A3,Participants!$A:$E,4,FALSE)</f>
        <v>3</v>
      </c>
      <c r="F3" t="str">
        <f>VLOOKUP($A3,Participants!$A:$E,2,FALSE)</f>
        <v>Alex</v>
      </c>
      <c r="G3" t="str">
        <f>VLOOKUP($A3,Participants!$A:$E,3,FALSE)</f>
        <v>Woodburn</v>
      </c>
      <c r="H3" t="str">
        <f>VLOOKUP($A3,Participants!$A:$E,5,FALSE)</f>
        <v>SSFC</v>
      </c>
      <c r="I3">
        <v>1</v>
      </c>
      <c r="J3">
        <f t="shared" si="0"/>
        <v>2</v>
      </c>
      <c r="K3">
        <f t="shared" si="1"/>
        <v>2</v>
      </c>
      <c r="L3" s="27" t="str">
        <f>VLOOKUP(A4,Participants!A:G,7,FALSE)</f>
        <v>34</v>
      </c>
      <c r="M3" s="13" t="s">
        <v>117</v>
      </c>
    </row>
    <row r="4" spans="1:15">
      <c r="A4" s="27">
        <v>135</v>
      </c>
      <c r="B4" s="11"/>
      <c r="C4" s="11">
        <v>3.5300925925925922E-5</v>
      </c>
      <c r="D4" s="11">
        <v>2.4824074074074071E-3</v>
      </c>
      <c r="E4">
        <f>VLOOKUP($A4,Participants!$A:$E,4,FALSE)</f>
        <v>4</v>
      </c>
      <c r="F4" t="str">
        <f>VLOOKUP($A4,Participants!$A:$E,2,FALSE)</f>
        <v>Max</v>
      </c>
      <c r="G4" t="str">
        <f>VLOOKUP($A4,Participants!$A:$E,3,FALSE)</f>
        <v>Weliever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3</v>
      </c>
      <c r="L4" s="27" t="e">
        <f>VLOOKUP(#REF!,Participants!A:G,7,FALSE)</f>
        <v>#REF!</v>
      </c>
    </row>
    <row r="5" spans="1:15">
      <c r="A5" s="27">
        <v>101</v>
      </c>
      <c r="B5" s="11"/>
      <c r="C5" s="11">
        <v>1.2407407407407408E-4</v>
      </c>
      <c r="D5" s="11">
        <v>2.6450231481481481E-3</v>
      </c>
      <c r="E5">
        <f>VLOOKUP($A5,Participants!$A:$E,4,FALSE)</f>
        <v>4</v>
      </c>
      <c r="F5" t="str">
        <f>VLOOKUP($A5,Participants!$A:$E,2,FALSE)</f>
        <v>Sammy</v>
      </c>
      <c r="G5" t="str">
        <f>VLOOKUP($A5,Participants!$A:$E,3,FALSE)</f>
        <v>Perkins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4</v>
      </c>
      <c r="L5" s="27" t="str">
        <f>VLOOKUP(A6,Participants!A:G,7,FALSE)</f>
        <v>34</v>
      </c>
    </row>
    <row r="6" spans="1:15">
      <c r="A6" s="27">
        <v>260</v>
      </c>
      <c r="B6" s="11"/>
      <c r="C6" s="11">
        <v>7.9050925925925922E-5</v>
      </c>
      <c r="D6" s="11">
        <v>2.8893518518518517E-3</v>
      </c>
      <c r="E6">
        <f>VLOOKUP($A6,Participants!$A:$E,4,FALSE)</f>
        <v>4</v>
      </c>
      <c r="F6" t="str">
        <f>VLOOKUP($A6,Participants!$A:$E,2,FALSE)</f>
        <v>Joel</v>
      </c>
      <c r="G6" t="str">
        <f>VLOOKUP($A6,Participants!$A:$E,3,FALSE)</f>
        <v>Riedeman</v>
      </c>
      <c r="H6" t="str">
        <f>VLOOKUP($A6,Participants!$A:$E,5,FALSE)</f>
        <v>United We Run</v>
      </c>
      <c r="I6">
        <v>1</v>
      </c>
      <c r="J6">
        <f t="shared" si="0"/>
        <v>5</v>
      </c>
      <c r="K6">
        <f t="shared" si="1"/>
        <v>5</v>
      </c>
      <c r="L6" s="27" t="str">
        <f>VLOOKUP(A7,Participants!A:G,7,FALSE)</f>
        <v>34</v>
      </c>
      <c r="M6" s="69" t="s">
        <v>227</v>
      </c>
    </row>
    <row r="7" spans="1:15">
      <c r="A7" s="27">
        <v>263</v>
      </c>
      <c r="B7" s="11"/>
      <c r="C7" s="11">
        <v>1.6516203703703701E-4</v>
      </c>
      <c r="D7" s="11">
        <v>3.031597222222222E-3</v>
      </c>
      <c r="E7">
        <f>VLOOKUP($A7,Participants!$A:$E,4,FALSE)</f>
        <v>3</v>
      </c>
      <c r="F7" t="str">
        <f>VLOOKUP($A7,Participants!$A:$E,2,FALSE)</f>
        <v>William</v>
      </c>
      <c r="G7" t="str">
        <f>VLOOKUP($A7,Participants!$A:$E,3,FALSE)</f>
        <v>Schott</v>
      </c>
      <c r="H7" t="str">
        <f>VLOOKUP($A7,Participants!$A:$E,5,FALSE)</f>
        <v>United We Run</v>
      </c>
      <c r="I7">
        <v>1</v>
      </c>
      <c r="J7">
        <f t="shared" si="0"/>
        <v>6</v>
      </c>
      <c r="K7">
        <f t="shared" si="1"/>
        <v>6</v>
      </c>
      <c r="L7" s="27" t="e">
        <f>VLOOKUP(A8,Participants!A:G,7,FALSE)</f>
        <v>#N/A</v>
      </c>
    </row>
    <row r="8" spans="1:15">
      <c r="B8" s="11"/>
      <c r="C8" s="11">
        <v>1.4224537037037035E-4</v>
      </c>
      <c r="D8" s="11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 t="shared" si="0"/>
        <v>#N/A</v>
      </c>
      <c r="K8" t="e">
        <f t="shared" si="1"/>
        <v>#N/A</v>
      </c>
      <c r="L8" s="27" t="e">
        <f>VLOOKUP(A9,Participants!A:G,7,FALSE)</f>
        <v>#N/A</v>
      </c>
    </row>
    <row r="9" spans="1:15">
      <c r="B9" s="11"/>
      <c r="C9" s="11"/>
      <c r="D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0"/>
        <v>#N/A</v>
      </c>
      <c r="K9" t="e">
        <f t="shared" si="1"/>
        <v>#N/A</v>
      </c>
      <c r="L9" s="27" t="e">
        <f>VLOOKUP(A10,Participants!A:G,7,FALSE)</f>
        <v>#N/A</v>
      </c>
    </row>
    <row r="10" spans="1:15"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1</v>
      </c>
      <c r="J10" t="e">
        <f t="shared" si="0"/>
        <v>#N/A</v>
      </c>
      <c r="K10" t="e">
        <f t="shared" si="1"/>
        <v>#N/A</v>
      </c>
      <c r="L10" s="27" t="e">
        <f>VLOOKUP(A11,Participants!A:G,7,FALSE)</f>
        <v>#N/A</v>
      </c>
    </row>
    <row r="11" spans="1:15"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1</v>
      </c>
      <c r="J11" t="e">
        <f t="shared" si="0"/>
        <v>#N/A</v>
      </c>
      <c r="K11" t="e">
        <f t="shared" si="1"/>
        <v>#N/A</v>
      </c>
      <c r="L11" s="27" t="e">
        <f>VLOOKUP(A12,Participants!A:G,7,FALSE)</f>
        <v>#N/A</v>
      </c>
    </row>
    <row r="12" spans="1:15"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1</v>
      </c>
      <c r="J12" t="e">
        <f t="shared" si="0"/>
        <v>#N/A</v>
      </c>
      <c r="K12" t="e">
        <f t="shared" si="1"/>
        <v>#N/A</v>
      </c>
      <c r="L12" s="27" t="e">
        <f>VLOOKUP(A13,Participants!A:G,7,FALSE)</f>
        <v>#N/A</v>
      </c>
    </row>
    <row r="13" spans="1:15"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1</v>
      </c>
      <c r="J13" t="e">
        <f t="shared" si="0"/>
        <v>#N/A</v>
      </c>
      <c r="K13" t="e">
        <f t="shared" si="1"/>
        <v>#N/A</v>
      </c>
      <c r="L13" s="27" t="e">
        <f>VLOOKUP(A14,Participants!A:G,7,FALSE)</f>
        <v>#N/A</v>
      </c>
    </row>
    <row r="14" spans="1:15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1</v>
      </c>
      <c r="J14" t="e">
        <f t="shared" si="0"/>
        <v>#N/A</v>
      </c>
      <c r="K14" t="e">
        <f t="shared" si="1"/>
        <v>#N/A</v>
      </c>
      <c r="L14" s="27" t="e">
        <f>VLOOKUP(A15,Participants!A:G,7,FALSE)</f>
        <v>#N/A</v>
      </c>
    </row>
    <row r="15" spans="1:15"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1</v>
      </c>
      <c r="J15" t="e">
        <f t="shared" si="0"/>
        <v>#N/A</v>
      </c>
      <c r="K15" t="e">
        <f t="shared" si="1"/>
        <v>#N/A</v>
      </c>
      <c r="L15" s="27" t="e">
        <f>VLOOKUP(A16,Participants!A:G,7,FALSE)</f>
        <v>#N/A</v>
      </c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1</v>
      </c>
      <c r="J16" t="e">
        <f t="shared" si="0"/>
        <v>#N/A</v>
      </c>
      <c r="K16" t="e">
        <f t="shared" si="1"/>
        <v>#N/A</v>
      </c>
      <c r="L16" s="27" t="e">
        <f>VLOOKUP(A17,Participants!A:G,7,FALSE)</f>
        <v>#N/A</v>
      </c>
    </row>
    <row r="17" spans="5:12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1</v>
      </c>
      <c r="J17" t="e">
        <f t="shared" si="0"/>
        <v>#N/A</v>
      </c>
      <c r="K17" t="e">
        <f t="shared" si="1"/>
        <v>#N/A</v>
      </c>
      <c r="L17" s="27" t="e">
        <f>VLOOKUP(A18,Participants!A:G,7,FALSE)</f>
        <v>#N/A</v>
      </c>
    </row>
    <row r="18" spans="5:12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1</v>
      </c>
      <c r="J18" t="e">
        <f t="shared" si="0"/>
        <v>#N/A</v>
      </c>
      <c r="K18" t="e">
        <f t="shared" si="1"/>
        <v>#N/A</v>
      </c>
      <c r="L18" s="27" t="e">
        <f>VLOOKUP(A19,Participants!A:G,7,FALSE)</f>
        <v>#N/A</v>
      </c>
    </row>
    <row r="19" spans="5:12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1</v>
      </c>
      <c r="J19" t="e">
        <f t="shared" si="0"/>
        <v>#N/A</v>
      </c>
      <c r="K19" t="e">
        <f t="shared" si="1"/>
        <v>#N/A</v>
      </c>
      <c r="L19" s="27" t="e">
        <f>VLOOKUP(A20,Participants!A:G,7,FALSE)</f>
        <v>#N/A</v>
      </c>
    </row>
    <row r="20" spans="5:12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1</v>
      </c>
      <c r="J20" t="e">
        <f t="shared" si="0"/>
        <v>#N/A</v>
      </c>
      <c r="K20" t="e">
        <f t="shared" si="1"/>
        <v>#N/A</v>
      </c>
      <c r="L20" s="27" t="e">
        <f>VLOOKUP(A21,Participants!A:G,7,FALSE)</f>
        <v>#N/A</v>
      </c>
    </row>
    <row r="21" spans="5:12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1</v>
      </c>
      <c r="J21" t="e">
        <f t="shared" si="0"/>
        <v>#N/A</v>
      </c>
      <c r="K21" t="e">
        <f t="shared" si="1"/>
        <v>#N/A</v>
      </c>
      <c r="L21" s="27" t="e">
        <f>VLOOKUP(A22,Participants!A:G,7,FALSE)</f>
        <v>#N/A</v>
      </c>
    </row>
    <row r="22" spans="5:12"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1</v>
      </c>
      <c r="J22" t="e">
        <f t="shared" si="0"/>
        <v>#N/A</v>
      </c>
      <c r="K22" t="e">
        <f t="shared" si="1"/>
        <v>#N/A</v>
      </c>
      <c r="L22" s="27" t="e">
        <f>VLOOKUP(A23,Participants!A:G,7,FALSE)</f>
        <v>#N/A</v>
      </c>
    </row>
    <row r="23" spans="5:12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1</v>
      </c>
      <c r="J23" t="e">
        <f t="shared" si="0"/>
        <v>#N/A</v>
      </c>
      <c r="K23" t="e">
        <f t="shared" si="1"/>
        <v>#N/A</v>
      </c>
      <c r="L23" s="27" t="e">
        <f>VLOOKUP(A24,Participants!A:G,7,FALSE)</f>
        <v>#N/A</v>
      </c>
    </row>
    <row r="24" spans="5:12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1</v>
      </c>
      <c r="J24" t="e">
        <f t="shared" si="0"/>
        <v>#N/A</v>
      </c>
      <c r="K24" t="e">
        <f t="shared" si="1"/>
        <v>#N/A</v>
      </c>
      <c r="L24" s="27" t="e">
        <f>VLOOKUP(A25,Participants!A:G,7,FALSE)</f>
        <v>#N/A</v>
      </c>
    </row>
    <row r="25" spans="5:12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1</v>
      </c>
      <c r="J25" t="e">
        <f t="shared" si="0"/>
        <v>#N/A</v>
      </c>
      <c r="K25" t="e">
        <f t="shared" si="1"/>
        <v>#N/A</v>
      </c>
      <c r="L25" s="27" t="e">
        <f>VLOOKUP(A26,Participants!A:G,7,FALSE)</f>
        <v>#N/A</v>
      </c>
    </row>
    <row r="26" spans="5:12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1</v>
      </c>
      <c r="J26" t="e">
        <f t="shared" si="0"/>
        <v>#N/A</v>
      </c>
      <c r="K26" t="e">
        <f t="shared" si="1"/>
        <v>#N/A</v>
      </c>
      <c r="L26" s="27" t="e">
        <f>VLOOKUP(A27,Participants!A:G,7,FALSE)</f>
        <v>#N/A</v>
      </c>
    </row>
    <row r="27" spans="5:12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1</v>
      </c>
      <c r="J27" t="e">
        <f t="shared" si="0"/>
        <v>#N/A</v>
      </c>
      <c r="K27" t="e">
        <f t="shared" si="1"/>
        <v>#N/A</v>
      </c>
      <c r="L27" s="27" t="e">
        <f>VLOOKUP(A28,Participants!A:G,7,FALSE)</f>
        <v>#N/A</v>
      </c>
    </row>
    <row r="28" spans="5:12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1</v>
      </c>
      <c r="J28" t="e">
        <f t="shared" si="0"/>
        <v>#N/A</v>
      </c>
      <c r="K28" t="e">
        <f t="shared" si="1"/>
        <v>#N/A</v>
      </c>
      <c r="L28" s="27" t="e">
        <f>VLOOKUP(A29,Participants!A:G,7,FALSE)</f>
        <v>#N/A</v>
      </c>
    </row>
    <row r="29" spans="5:12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1</v>
      </c>
      <c r="J29" t="e">
        <f t="shared" si="0"/>
        <v>#N/A</v>
      </c>
      <c r="K29" t="e">
        <f t="shared" si="1"/>
        <v>#N/A</v>
      </c>
      <c r="L29" s="27" t="e">
        <f>VLOOKUP(A30,Participants!A:G,7,FALSE)</f>
        <v>#N/A</v>
      </c>
    </row>
    <row r="30" spans="5:12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1</v>
      </c>
      <c r="J30" t="e">
        <f t="shared" si="0"/>
        <v>#N/A</v>
      </c>
      <c r="K30" t="e">
        <f t="shared" si="1"/>
        <v>#N/A</v>
      </c>
      <c r="L30" s="27" t="e">
        <f>VLOOKUP(A31,Participants!A:G,7,FALSE)</f>
        <v>#N/A</v>
      </c>
    </row>
    <row r="31" spans="5:12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1</v>
      </c>
      <c r="J31" t="e">
        <f t="shared" si="0"/>
        <v>#N/A</v>
      </c>
      <c r="K31" t="e">
        <f t="shared" si="1"/>
        <v>#N/A</v>
      </c>
      <c r="L31" s="27" t="e">
        <f>VLOOKUP(A32,Participants!A:G,7,FALSE)</f>
        <v>#N/A</v>
      </c>
    </row>
    <row r="32" spans="5:12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1</v>
      </c>
      <c r="J32" t="e">
        <f t="shared" si="0"/>
        <v>#N/A</v>
      </c>
      <c r="K32" t="e">
        <f t="shared" si="1"/>
        <v>#N/A</v>
      </c>
      <c r="L32" s="27" t="e">
        <f>VLOOKUP(A33,Participants!A:G,7,FALSE)</f>
        <v>#N/A</v>
      </c>
    </row>
    <row r="33" spans="5:12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1</v>
      </c>
      <c r="J33" t="e">
        <f t="shared" si="0"/>
        <v>#N/A</v>
      </c>
      <c r="K33" t="e">
        <f t="shared" si="1"/>
        <v>#N/A</v>
      </c>
      <c r="L33" s="27" t="e">
        <f>VLOOKUP(A34,Participants!A:G,7,FALSE)</f>
        <v>#N/A</v>
      </c>
    </row>
    <row r="34" spans="5:12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1</v>
      </c>
      <c r="J34" t="e">
        <f t="shared" si="0"/>
        <v>#N/A</v>
      </c>
      <c r="K34" t="e">
        <f t="shared" si="1"/>
        <v>#N/A</v>
      </c>
      <c r="L34" s="27" t="e">
        <f>VLOOKUP(A35,Participants!A:G,7,FALSE)</f>
        <v>#N/A</v>
      </c>
    </row>
    <row r="35" spans="5:12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1</v>
      </c>
      <c r="J35" t="e">
        <f t="shared" si="0"/>
        <v>#N/A</v>
      </c>
      <c r="K35" t="e">
        <f t="shared" si="1"/>
        <v>#N/A</v>
      </c>
      <c r="L35" s="27" t="e">
        <f>VLOOKUP(A36,Participants!A:G,7,FALSE)</f>
        <v>#N/A</v>
      </c>
    </row>
  </sheetData>
  <sortState xmlns:xlrd2="http://schemas.microsoft.com/office/spreadsheetml/2017/richdata2" ref="B2:D9">
    <sortCondition ref="D2:D9"/>
  </sortState>
  <dataValidations count="1">
    <dataValidation type="list" allowBlank="1" showInputMessage="1" showErrorMessage="1" errorTitle="Choose a School" error="Please choose a valid school for this Meet." promptTitle="Choose School" sqref="E2:E35" xr:uid="{00000000-0002-0000-0800-000000000000}">
      <formula1>Grade</formula1>
    </dataValidation>
  </dataValidations>
  <hyperlinks>
    <hyperlink ref="M1" location="'Schedule of Events'!A1" display="'Return to Schedule of Events" xr:uid="{00000000-0004-0000-0800-000000000000}"/>
    <hyperlink ref="M2" location="Participants!A1" display="Add or Update Participants" xr:uid="{00000000-0004-0000-0800-000001000000}"/>
    <hyperlink ref="M3" location="Overall!A1" display="Overall Place and Points" xr:uid="{00000000-0004-0000-0800-000002000000}"/>
  </hyperlink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Q42"/>
  <sheetViews>
    <sheetView topLeftCell="A21" workbookViewId="0">
      <selection sqref="A1:A1048576"/>
    </sheetView>
  </sheetViews>
  <sheetFormatPr defaultRowHeight="15"/>
  <cols>
    <col min="1" max="1" width="5.7109375" style="27" customWidth="1"/>
    <col min="2" max="2" width="11" style="27" customWidth="1"/>
    <col min="3" max="3" width="0.28515625" style="27" hidden="1" customWidth="1"/>
    <col min="4" max="4" width="11.140625" style="10" customWidth="1"/>
    <col min="5" max="5" width="6.42578125" bestFit="1" customWidth="1"/>
    <col min="6" max="6" width="8.5703125" bestFit="1" customWidth="1"/>
    <col min="7" max="7" width="10.140625" bestFit="1" customWidth="1"/>
    <col min="8" max="8" width="15.140625" bestFit="1" customWidth="1"/>
    <col min="9" max="9" width="5.140625" bestFit="1" customWidth="1"/>
    <col min="10" max="10" width="10.28515625" bestFit="1" customWidth="1"/>
    <col min="11" max="11" width="12.5703125" bestFit="1" customWidth="1"/>
    <col min="13" max="13" width="27" bestFit="1" customWidth="1"/>
  </cols>
  <sheetData>
    <row r="1" spans="1:17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7">
      <c r="A2" s="27">
        <v>178</v>
      </c>
      <c r="B2" s="11" t="s">
        <v>720</v>
      </c>
      <c r="C2" s="11">
        <v>1.9270833333333333E-4</v>
      </c>
      <c r="D2" s="11">
        <v>1.9270833333333333E-4</v>
      </c>
      <c r="E2">
        <f>VLOOKUP($A2,Participants!$A:$E,4,FALSE)</f>
        <v>3</v>
      </c>
      <c r="F2" t="str">
        <f>VLOOKUP($A2,Participants!$A:$E,2,FALSE)</f>
        <v>Bo</v>
      </c>
      <c r="G2" t="str">
        <f>VLOOKUP($A2,Participants!$A:$E,3,FALSE)</f>
        <v>Huff</v>
      </c>
      <c r="H2" t="str">
        <f>VLOOKUP($A2,Participants!$A:$E,5,FALSE)</f>
        <v>SSFC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7">
      <c r="A3" s="27">
        <v>67</v>
      </c>
      <c r="B3" s="11" t="s">
        <v>719</v>
      </c>
      <c r="C3" s="11">
        <v>6.2500000000000003E-6</v>
      </c>
      <c r="D3" s="11">
        <v>1.9895833333333335E-4</v>
      </c>
      <c r="E3">
        <f>VLOOKUP($A3,Participants!$A:$E,4,FALSE)</f>
        <v>3</v>
      </c>
      <c r="F3" t="str">
        <f>VLOOKUP($A3,Participants!$A:$E,2,FALSE)</f>
        <v>Mac</v>
      </c>
      <c r="G3" t="str">
        <f>VLOOKUP($A3,Participants!$A:$E,3,FALSE)</f>
        <v>Kramer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3</v>
      </c>
      <c r="M3" s="13" t="s">
        <v>116</v>
      </c>
    </row>
    <row r="4" spans="1:17">
      <c r="A4" s="27">
        <v>147</v>
      </c>
      <c r="B4" s="11" t="s">
        <v>718</v>
      </c>
      <c r="C4" s="11">
        <v>2.4652777777777778E-5</v>
      </c>
      <c r="D4" s="11">
        <v>2.2361111111111114E-4</v>
      </c>
      <c r="E4">
        <f>VLOOKUP($A4,Participants!$A:$E,4,FALSE)</f>
        <v>3</v>
      </c>
      <c r="F4" t="str">
        <f>VLOOKUP($A4,Participants!$A:$E,2,FALSE)</f>
        <v>Evan</v>
      </c>
      <c r="G4" t="str">
        <f>VLOOKUP($A4,Participants!$A:$E,3,FALSE)</f>
        <v>Stark</v>
      </c>
      <c r="H4" t="str">
        <f>VLOOKUP($A4,Participants!$A:$E,5,FALSE)</f>
        <v>OLG</v>
      </c>
      <c r="I4">
        <v>1</v>
      </c>
      <c r="J4">
        <f t="shared" si="0"/>
        <v>3</v>
      </c>
      <c r="K4">
        <f t="shared" si="1"/>
        <v>20</v>
      </c>
      <c r="M4" s="13" t="s">
        <v>117</v>
      </c>
    </row>
    <row r="5" spans="1:17">
      <c r="A5" s="27">
        <v>34</v>
      </c>
      <c r="B5" s="11" t="s">
        <v>717</v>
      </c>
      <c r="C5" s="11">
        <v>2.7777777777777779E-6</v>
      </c>
      <c r="D5" s="11">
        <v>2.2650462962962964E-4</v>
      </c>
      <c r="E5">
        <f>VLOOKUP($A5,Participants!$A:$E,4,FALSE)</f>
        <v>3</v>
      </c>
      <c r="F5" t="str">
        <f>VLOOKUP($A5,Participants!$A:$E,2,FALSE)</f>
        <v xml:space="preserve">Jose </v>
      </c>
      <c r="G5" t="str">
        <f>VLOOKUP($A5,Participants!$A:$E,3,FALSE)</f>
        <v>Escobedo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22</v>
      </c>
    </row>
    <row r="6" spans="1:17">
      <c r="A6" s="27">
        <v>69</v>
      </c>
      <c r="B6" s="11" t="s">
        <v>716</v>
      </c>
      <c r="C6" s="11">
        <v>1.9444444444444445E-5</v>
      </c>
      <c r="D6" s="11">
        <v>2.459490740740741E-4</v>
      </c>
      <c r="E6">
        <f>VLOOKUP($A6,Participants!$A:$E,4,FALSE)</f>
        <v>3</v>
      </c>
      <c r="F6" t="str">
        <f>VLOOKUP($A6,Participants!$A:$E,2,FALSE)</f>
        <v>Isaac</v>
      </c>
      <c r="G6" t="str">
        <f>VLOOKUP($A6,Participants!$A:$E,3,FALSE)</f>
        <v>Lara</v>
      </c>
      <c r="H6" t="str">
        <f>VLOOKUP($A6,Participants!$A:$E,5,FALSE)</f>
        <v>St Jude</v>
      </c>
      <c r="I6">
        <v>1</v>
      </c>
      <c r="J6">
        <f t="shared" si="0"/>
        <v>5</v>
      </c>
      <c r="K6">
        <f t="shared" si="1"/>
        <v>28</v>
      </c>
    </row>
    <row r="7" spans="1:17">
      <c r="A7" s="27">
        <v>294</v>
      </c>
      <c r="B7" s="11" t="s">
        <v>715</v>
      </c>
      <c r="C7" s="11">
        <v>2.7083333333333332E-5</v>
      </c>
      <c r="D7" s="11">
        <v>2.7314814814814818E-4</v>
      </c>
      <c r="E7">
        <f>VLOOKUP($A7,Participants!$A:$E,4,FALSE)</f>
        <v>3</v>
      </c>
      <c r="F7" t="str">
        <f>VLOOKUP($A7,Participants!$A:$E,2,FALSE)</f>
        <v>Quentin</v>
      </c>
      <c r="G7" t="str">
        <f>VLOOKUP($A7,Participants!$A:$E,3,FALSE)</f>
        <v>Miller</v>
      </c>
      <c r="H7" t="str">
        <f>VLOOKUP($A7,Participants!$A:$E,5,FALSE)</f>
        <v>St. Barnabas</v>
      </c>
      <c r="I7">
        <v>1</v>
      </c>
      <c r="J7">
        <f t="shared" si="0"/>
        <v>6</v>
      </c>
      <c r="K7">
        <f t="shared" si="1"/>
        <v>30</v>
      </c>
    </row>
    <row r="8" spans="1:17">
      <c r="B8" s="11"/>
      <c r="C8" s="11"/>
      <c r="D8" s="11"/>
      <c r="Q8" s="1"/>
    </row>
    <row r="9" spans="1:17">
      <c r="A9" s="27">
        <v>122</v>
      </c>
      <c r="B9" s="11" t="s">
        <v>720</v>
      </c>
      <c r="C9" s="11">
        <v>2.0694444444444441E-4</v>
      </c>
      <c r="D9" s="11">
        <v>2.0694444444444441E-4</v>
      </c>
      <c r="E9">
        <f>VLOOKUP($A9,Participants!$A:$E,4,FALSE)</f>
        <v>3</v>
      </c>
      <c r="F9" t="str">
        <f>VLOOKUP($A9,Participants!$A:$E,2,FALSE)</f>
        <v>Dominic</v>
      </c>
      <c r="G9" t="str">
        <f>VLOOKUP($A9,Participants!$A:$E,3,FALSE)</f>
        <v>Smith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9</v>
      </c>
    </row>
    <row r="10" spans="1:17">
      <c r="A10" s="27">
        <v>92</v>
      </c>
      <c r="B10" s="11" t="s">
        <v>719</v>
      </c>
      <c r="C10" s="11">
        <v>1.6203703703703705E-6</v>
      </c>
      <c r="D10" s="11">
        <v>2.0856481481481483E-4</v>
      </c>
      <c r="E10">
        <f>VLOOKUP($A10,Participants!$A:$E,4,FALSE)</f>
        <v>3</v>
      </c>
      <c r="F10" t="str">
        <f>VLOOKUP($A10,Participants!$A:$E,2,FALSE)</f>
        <v>Daniel</v>
      </c>
      <c r="G10" t="str">
        <f>VLOOKUP($A10,Participants!$A:$E,3,FALSE)</f>
        <v>Monroy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11</v>
      </c>
    </row>
    <row r="11" spans="1:17">
      <c r="A11" s="27">
        <v>77</v>
      </c>
      <c r="B11" s="11" t="s">
        <v>718</v>
      </c>
      <c r="C11" s="11">
        <v>8.6805555555555555E-6</v>
      </c>
      <c r="D11" s="11">
        <v>2.173611111111111E-4</v>
      </c>
      <c r="E11">
        <f>VLOOKUP($A11,Participants!$A:$E,4,FALSE)</f>
        <v>3</v>
      </c>
      <c r="F11" t="str">
        <f>VLOOKUP($A11,Participants!$A:$E,2,FALSE)</f>
        <v>Adrian</v>
      </c>
      <c r="G11" t="str">
        <f>VLOOKUP($A11,Participants!$A:$E,3,FALSE)</f>
        <v>Maldonado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15</v>
      </c>
    </row>
    <row r="12" spans="1:17">
      <c r="A12" s="27">
        <v>49</v>
      </c>
      <c r="B12" s="11" t="s">
        <v>717</v>
      </c>
      <c r="C12" s="11">
        <v>9.3750000000000009E-6</v>
      </c>
      <c r="D12" s="11">
        <v>2.2673611111111112E-4</v>
      </c>
      <c r="E12">
        <f>VLOOKUP($A12,Participants!$A:$E,4,FALSE)</f>
        <v>3</v>
      </c>
      <c r="F12" t="str">
        <f>VLOOKUP($A12,Participants!$A:$E,2,FALSE)</f>
        <v>Evan</v>
      </c>
      <c r="G12" t="str">
        <f>VLOOKUP($A12,Participants!$A:$E,3,FALSE)</f>
        <v>Hahn</v>
      </c>
      <c r="H12" t="str">
        <f>VLOOKUP($A12,Participants!$A:$E,5,FALSE)</f>
        <v>St Jude</v>
      </c>
      <c r="I12">
        <v>2</v>
      </c>
      <c r="J12">
        <f t="shared" si="2"/>
        <v>4</v>
      </c>
      <c r="K12">
        <f t="shared" si="1"/>
        <v>23</v>
      </c>
    </row>
    <row r="13" spans="1:17">
      <c r="A13" s="27">
        <v>38</v>
      </c>
      <c r="B13" s="11" t="s">
        <v>716</v>
      </c>
      <c r="C13" s="11">
        <v>4.7106481481481488E-5</v>
      </c>
      <c r="D13" s="11">
        <v>2.7384259259259256E-4</v>
      </c>
      <c r="E13">
        <f>VLOOKUP($A13,Participants!$A:$E,4,FALSE)</f>
        <v>3</v>
      </c>
      <c r="F13" t="str">
        <f>VLOOKUP($A13,Participants!$A:$E,2,FALSE)</f>
        <v>Jairo</v>
      </c>
      <c r="G13" t="str">
        <f>VLOOKUP($A13,Participants!$A:$E,3,FALSE)</f>
        <v>Garcia</v>
      </c>
      <c r="H13" t="str">
        <f>VLOOKUP($A13,Participants!$A:$E,5,FALSE)</f>
        <v>St Jude</v>
      </c>
      <c r="I13">
        <v>2</v>
      </c>
      <c r="J13">
        <f t="shared" si="2"/>
        <v>5</v>
      </c>
      <c r="K13">
        <f t="shared" si="1"/>
        <v>31</v>
      </c>
    </row>
    <row r="14" spans="1:17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5" spans="1:17">
      <c r="Q15" s="1"/>
    </row>
    <row r="16" spans="1:17">
      <c r="A16" s="27">
        <v>231</v>
      </c>
      <c r="B16" s="11" t="s">
        <v>720</v>
      </c>
      <c r="C16" s="11">
        <v>2.0162037037037042E-4</v>
      </c>
      <c r="D16" s="11">
        <v>2.0162037037037042E-4</v>
      </c>
      <c r="E16">
        <f>VLOOKUP($A16,Participants!$A:$E,4,FALSE)</f>
        <v>4</v>
      </c>
      <c r="F16" t="str">
        <f>VLOOKUP($A16,Participants!$A:$E,2,FALSE)</f>
        <v>Reed</v>
      </c>
      <c r="G16" t="str">
        <f>VLOOKUP($A16,Participants!$A:$E,3,FALSE)</f>
        <v>Cromwell</v>
      </c>
      <c r="H16" t="str">
        <f>VLOOKUP($A16,Participants!$A:$E,5,FALSE)</f>
        <v>United We Run</v>
      </c>
      <c r="I16">
        <v>3</v>
      </c>
      <c r="J16">
        <f t="shared" ref="J16:J21" si="3">RANK(D16,IF(I16=3,$D$16:$D$21,),1)</f>
        <v>1</v>
      </c>
      <c r="K16">
        <f t="shared" si="1"/>
        <v>7</v>
      </c>
    </row>
    <row r="17" spans="1:17">
      <c r="A17" s="27">
        <v>174</v>
      </c>
      <c r="B17" s="11" t="s">
        <v>719</v>
      </c>
      <c r="C17" s="11">
        <v>3.7037037037037033E-6</v>
      </c>
      <c r="D17" s="11">
        <v>2.0532407407407405E-4</v>
      </c>
      <c r="E17">
        <f>VLOOKUP($A17,Participants!$A:$E,4,FALSE)</f>
        <v>4</v>
      </c>
      <c r="F17" t="str">
        <f>VLOOKUP($A17,Participants!$A:$E,2,FALSE)</f>
        <v>Isais</v>
      </c>
      <c r="G17" t="str">
        <f>VLOOKUP($A17,Participants!$A:$E,3,FALSE)</f>
        <v>Hawkins</v>
      </c>
      <c r="H17" t="str">
        <f>VLOOKUP($A17,Participants!$A:$E,5,FALSE)</f>
        <v>SSFC</v>
      </c>
      <c r="I17">
        <v>3</v>
      </c>
      <c r="J17">
        <f t="shared" si="3"/>
        <v>2</v>
      </c>
      <c r="K17">
        <f t="shared" si="1"/>
        <v>8</v>
      </c>
    </row>
    <row r="18" spans="1:17">
      <c r="A18" s="27">
        <v>230</v>
      </c>
      <c r="B18" s="11" t="s">
        <v>718</v>
      </c>
      <c r="C18" s="11">
        <v>9.3750000000000009E-6</v>
      </c>
      <c r="D18" s="11">
        <v>2.1481481481481479E-4</v>
      </c>
      <c r="E18">
        <f>VLOOKUP($A18,Participants!$A:$E,4,FALSE)</f>
        <v>4</v>
      </c>
      <c r="F18" t="str">
        <f>VLOOKUP($A18,Participants!$A:$E,2,FALSE)</f>
        <v>Mason</v>
      </c>
      <c r="G18" t="str">
        <f>VLOOKUP($A18,Participants!$A:$E,3,FALSE)</f>
        <v>Conway</v>
      </c>
      <c r="H18" t="str">
        <f>VLOOKUP($A18,Participants!$A:$E,5,FALSE)</f>
        <v>United We Run</v>
      </c>
      <c r="I18">
        <v>3</v>
      </c>
      <c r="J18">
        <f t="shared" si="3"/>
        <v>3</v>
      </c>
      <c r="K18">
        <f t="shared" si="1"/>
        <v>12</v>
      </c>
    </row>
    <row r="19" spans="1:17">
      <c r="A19" s="27">
        <v>157</v>
      </c>
      <c r="B19" s="11" t="s">
        <v>717</v>
      </c>
      <c r="C19" s="11">
        <v>1.087962962962963E-5</v>
      </c>
      <c r="D19" s="11">
        <v>2.2569444444444446E-4</v>
      </c>
      <c r="E19">
        <f>VLOOKUP($A19,Participants!$A:$E,4,FALSE)</f>
        <v>4</v>
      </c>
      <c r="F19" t="str">
        <f>VLOOKUP($A19,Participants!$A:$E,2,FALSE)</f>
        <v>Parker</v>
      </c>
      <c r="G19" t="str">
        <f>VLOOKUP($A19,Participants!$A:$E,3,FALSE)</f>
        <v>Cipich</v>
      </c>
      <c r="H19" t="str">
        <f>VLOOKUP($A19,Participants!$A:$E,5,FALSE)</f>
        <v>SSFC</v>
      </c>
      <c r="I19">
        <v>3</v>
      </c>
      <c r="J19">
        <f t="shared" si="3"/>
        <v>4</v>
      </c>
      <c r="K19">
        <f t="shared" si="1"/>
        <v>21</v>
      </c>
    </row>
    <row r="20" spans="1:17">
      <c r="A20" s="27">
        <v>11</v>
      </c>
      <c r="B20" s="11" t="s">
        <v>716</v>
      </c>
      <c r="C20" s="11">
        <v>8.3333333333333337E-6</v>
      </c>
      <c r="D20" s="11">
        <v>2.3402777777777777E-4</v>
      </c>
      <c r="E20">
        <f>VLOOKUP($A20,Participants!$A:$E,4,FALSE)</f>
        <v>4</v>
      </c>
      <c r="F20" t="str">
        <f>VLOOKUP($A20,Participants!$A:$E,2,FALSE)</f>
        <v>Drew</v>
      </c>
      <c r="G20" t="str">
        <f>VLOOKUP($A20,Participants!$A:$E,3,FALSE)</f>
        <v>Beckwith</v>
      </c>
      <c r="H20" t="str">
        <f>VLOOKUP($A20,Participants!$A:$E,5,FALSE)</f>
        <v>St Jude</v>
      </c>
      <c r="I20">
        <v>3</v>
      </c>
      <c r="J20">
        <f t="shared" si="3"/>
        <v>5</v>
      </c>
      <c r="K20">
        <f t="shared" si="1"/>
        <v>24</v>
      </c>
    </row>
    <row r="21" spans="1:17">
      <c r="A21" s="27">
        <v>19</v>
      </c>
      <c r="B21" s="11" t="s">
        <v>715</v>
      </c>
      <c r="C21" s="11">
        <v>1.4814814814814813E-5</v>
      </c>
      <c r="D21" s="11">
        <v>2.4895833333333334E-4</v>
      </c>
      <c r="E21">
        <f>VLOOKUP($A21,Participants!$A:$E,4,FALSE)</f>
        <v>4</v>
      </c>
      <c r="F21" t="str">
        <f>VLOOKUP($A21,Participants!$A:$E,2,FALSE)</f>
        <v xml:space="preserve">Jason </v>
      </c>
      <c r="G21" t="str">
        <f>VLOOKUP($A21,Participants!$A:$E,3,FALSE)</f>
        <v>Cardenas</v>
      </c>
      <c r="H21" t="str">
        <f>VLOOKUP($A21,Participants!$A:$E,5,FALSE)</f>
        <v>St Jude</v>
      </c>
      <c r="I21">
        <v>3</v>
      </c>
      <c r="J21">
        <f t="shared" si="3"/>
        <v>6</v>
      </c>
      <c r="K21">
        <f t="shared" si="1"/>
        <v>29</v>
      </c>
    </row>
    <row r="22" spans="1:17">
      <c r="B22" s="11"/>
      <c r="C22" s="11"/>
      <c r="D22" s="11"/>
      <c r="Q22" s="1"/>
    </row>
    <row r="23" spans="1:17">
      <c r="A23" s="27">
        <v>98</v>
      </c>
      <c r="B23" s="11" t="s">
        <v>720</v>
      </c>
      <c r="C23" s="11">
        <v>1.9965277777777776E-4</v>
      </c>
      <c r="D23" s="11">
        <v>1.9965277777777776E-4</v>
      </c>
      <c r="E23">
        <f>VLOOKUP($A23,Participants!$A:$E,4,FALSE)</f>
        <v>4</v>
      </c>
      <c r="F23" t="str">
        <f>VLOOKUP($A23,Participants!$A:$E,2,FALSE)</f>
        <v>Kayden</v>
      </c>
      <c r="G23" t="str">
        <f>VLOOKUP($A23,Participants!$A:$E,3,FALSE)</f>
        <v>Nordholt</v>
      </c>
      <c r="H23" t="str">
        <f>VLOOKUP($A23,Participants!$A:$E,5,FALSE)</f>
        <v>St Jude</v>
      </c>
      <c r="I23">
        <v>4</v>
      </c>
      <c r="J23">
        <f t="shared" ref="J23:J28" si="4">RANK(D23,IF(I23=4,$D$23:$D$28,),1)</f>
        <v>1</v>
      </c>
      <c r="K23">
        <f t="shared" si="1"/>
        <v>4</v>
      </c>
    </row>
    <row r="24" spans="1:17">
      <c r="A24" s="27">
        <v>248</v>
      </c>
      <c r="B24" s="11" t="s">
        <v>719</v>
      </c>
      <c r="C24" s="11">
        <v>1.8518518518518517E-6</v>
      </c>
      <c r="D24" s="11">
        <v>2.0150462962962963E-4</v>
      </c>
      <c r="E24">
        <f>VLOOKUP($A24,Participants!$A:$E,4,FALSE)</f>
        <v>4</v>
      </c>
      <c r="F24" t="str">
        <f>VLOOKUP($A24,Participants!$A:$E,2,FALSE)</f>
        <v>Aidan</v>
      </c>
      <c r="G24" t="str">
        <f>VLOOKUP($A24,Participants!$A:$E,3,FALSE)</f>
        <v>McGuire</v>
      </c>
      <c r="H24" t="str">
        <f>VLOOKUP($A24,Participants!$A:$E,5,FALSE)</f>
        <v>United We Run</v>
      </c>
      <c r="I24">
        <v>4</v>
      </c>
      <c r="J24">
        <f t="shared" si="4"/>
        <v>2</v>
      </c>
      <c r="K24">
        <f t="shared" si="1"/>
        <v>6</v>
      </c>
    </row>
    <row r="25" spans="1:17">
      <c r="A25" s="27">
        <v>192</v>
      </c>
      <c r="B25" s="11" t="s">
        <v>718</v>
      </c>
      <c r="C25" s="11">
        <v>1.4467592592592591E-5</v>
      </c>
      <c r="D25" s="11">
        <v>2.1608796296296298E-4</v>
      </c>
      <c r="E25">
        <f>VLOOKUP($A25,Participants!$A:$E,4,FALSE)</f>
        <v>4</v>
      </c>
      <c r="F25" t="str">
        <f>VLOOKUP($A25,Participants!$A:$E,2,FALSE)</f>
        <v>Sam</v>
      </c>
      <c r="G25" t="str">
        <f>VLOOKUP($A25,Participants!$A:$E,3,FALSE)</f>
        <v>Rodgers</v>
      </c>
      <c r="H25" t="str">
        <f>VLOOKUP($A25,Participants!$A:$E,5,FALSE)</f>
        <v>SSFC</v>
      </c>
      <c r="I25">
        <v>4</v>
      </c>
      <c r="J25">
        <f t="shared" si="4"/>
        <v>3</v>
      </c>
      <c r="K25">
        <f t="shared" si="1"/>
        <v>14</v>
      </c>
    </row>
    <row r="26" spans="1:17">
      <c r="A26" s="27">
        <v>154</v>
      </c>
      <c r="B26" s="11" t="s">
        <v>717</v>
      </c>
      <c r="C26" s="11">
        <v>1.736111111111111E-6</v>
      </c>
      <c r="D26" s="11">
        <v>2.1782407407407406E-4</v>
      </c>
      <c r="E26">
        <f>VLOOKUP($A26,Participants!$A:$E,4,FALSE)</f>
        <v>4</v>
      </c>
      <c r="F26" t="str">
        <f>VLOOKUP($A26,Participants!$A:$E,2,FALSE)</f>
        <v>Lucas</v>
      </c>
      <c r="G26" t="str">
        <f>VLOOKUP($A26,Participants!$A:$E,3,FALSE)</f>
        <v>Back</v>
      </c>
      <c r="H26" t="str">
        <f>VLOOKUP($A26,Participants!$A:$E,5,FALSE)</f>
        <v>SSFC</v>
      </c>
      <c r="I26">
        <v>4</v>
      </c>
      <c r="J26">
        <f t="shared" si="4"/>
        <v>4</v>
      </c>
      <c r="K26">
        <f t="shared" si="1"/>
        <v>16</v>
      </c>
    </row>
    <row r="27" spans="1:17">
      <c r="A27" s="27">
        <v>158</v>
      </c>
      <c r="B27" s="11" t="s">
        <v>716</v>
      </c>
      <c r="C27" s="11">
        <v>1.5046296296296296E-6</v>
      </c>
      <c r="D27" s="11">
        <v>2.1944444444444444E-4</v>
      </c>
      <c r="E27">
        <f>VLOOKUP($A27,Participants!$A:$E,4,FALSE)</f>
        <v>4</v>
      </c>
      <c r="F27" t="str">
        <f>VLOOKUP($A27,Participants!$A:$E,2,FALSE)</f>
        <v>Jacob</v>
      </c>
      <c r="G27" t="str">
        <f>VLOOKUP($A27,Participants!$A:$E,3,FALSE)</f>
        <v>Clark</v>
      </c>
      <c r="H27" t="str">
        <f>VLOOKUP($A27,Participants!$A:$E,5,FALSE)</f>
        <v>SSFC</v>
      </c>
      <c r="I27">
        <v>4</v>
      </c>
      <c r="J27">
        <f t="shared" si="4"/>
        <v>5</v>
      </c>
      <c r="K27">
        <f t="shared" si="1"/>
        <v>17</v>
      </c>
    </row>
    <row r="28" spans="1:17">
      <c r="A28" s="27">
        <v>249</v>
      </c>
      <c r="B28" s="11" t="s">
        <v>715</v>
      </c>
      <c r="C28" s="11">
        <v>1.736111111111111E-6</v>
      </c>
      <c r="D28" s="11">
        <v>2.2118055555555555E-4</v>
      </c>
      <c r="E28">
        <f>VLOOKUP($A28,Participants!$A:$E,4,FALSE)</f>
        <v>4</v>
      </c>
      <c r="F28" t="str">
        <f>VLOOKUP($A28,Participants!$A:$E,2,FALSE)</f>
        <v>Griffin</v>
      </c>
      <c r="G28" t="str">
        <f>VLOOKUP($A28,Participants!$A:$E,3,FALSE)</f>
        <v>McGuire</v>
      </c>
      <c r="H28" t="str">
        <f>VLOOKUP($A28,Participants!$A:$E,5,FALSE)</f>
        <v>United We Run</v>
      </c>
      <c r="I28">
        <v>4</v>
      </c>
      <c r="J28">
        <f t="shared" si="4"/>
        <v>6</v>
      </c>
      <c r="K28">
        <f t="shared" si="1"/>
        <v>18</v>
      </c>
    </row>
    <row r="29" spans="1:17">
      <c r="B29" s="11"/>
      <c r="C29" s="11"/>
      <c r="D29" s="11"/>
    </row>
    <row r="30" spans="1:17">
      <c r="A30" s="27">
        <v>233</v>
      </c>
      <c r="B30" s="11" t="s">
        <v>720</v>
      </c>
      <c r="C30" s="11">
        <v>2.0763888888888893E-4</v>
      </c>
      <c r="D30" s="11">
        <v>2.0763888888888893E-4</v>
      </c>
      <c r="E30">
        <f>VLOOKUP($A30,Participants!$A:$E,4,FALSE)</f>
        <v>4</v>
      </c>
      <c r="F30" t="str">
        <f>VLOOKUP($A30,Participants!$A:$E,2,FALSE)</f>
        <v>Joel</v>
      </c>
      <c r="G30" t="str">
        <f>VLOOKUP($A30,Participants!$A:$E,3,FALSE)</f>
        <v>Elrod</v>
      </c>
      <c r="H30" t="str">
        <f>VLOOKUP($A30,Participants!$A:$E,5,FALSE)</f>
        <v>United We Run</v>
      </c>
      <c r="I30">
        <v>5</v>
      </c>
      <c r="J30">
        <f>RANK(D30,IF(I30=5,$D$30:$D$35,),1)</f>
        <v>1</v>
      </c>
      <c r="K30">
        <f t="shared" si="1"/>
        <v>10</v>
      </c>
    </row>
    <row r="31" spans="1:17">
      <c r="A31" s="27">
        <v>135</v>
      </c>
      <c r="B31" s="11" t="s">
        <v>719</v>
      </c>
      <c r="C31" s="11">
        <v>7.1759259259259257E-6</v>
      </c>
      <c r="D31" s="11">
        <v>2.1481481481481479E-4</v>
      </c>
      <c r="E31">
        <f>VLOOKUP($A31,Participants!$A:$E,4,FALSE)</f>
        <v>4</v>
      </c>
      <c r="F31" t="str">
        <f>VLOOKUP($A31,Participants!$A:$E,2,FALSE)</f>
        <v>Max</v>
      </c>
      <c r="G31" t="str">
        <f>VLOOKUP($A31,Participants!$A:$E,3,FALSE)</f>
        <v>Weliever</v>
      </c>
      <c r="H31" t="str">
        <f>VLOOKUP($A31,Participants!$A:$E,5,FALSE)</f>
        <v>St Jude</v>
      </c>
      <c r="I31">
        <v>5</v>
      </c>
      <c r="J31">
        <f t="shared" ref="J31:J35" si="5">RANK(D31,IF(I31=5,$D$30:$D$35,),1)</f>
        <v>2</v>
      </c>
      <c r="K31">
        <f t="shared" si="1"/>
        <v>12</v>
      </c>
    </row>
    <row r="32" spans="1:17">
      <c r="A32" s="27">
        <v>269</v>
      </c>
      <c r="B32" s="11" t="s">
        <v>718</v>
      </c>
      <c r="C32" s="11">
        <v>2.0601851851851853E-5</v>
      </c>
      <c r="D32" s="11">
        <v>2.3553240740740742E-4</v>
      </c>
      <c r="E32">
        <f>VLOOKUP($A32,Participants!$A:$E,4,FALSE)</f>
        <v>4</v>
      </c>
      <c r="F32" t="str">
        <f>VLOOKUP($A32,Participants!$A:$E,2,FALSE)</f>
        <v>Nate</v>
      </c>
      <c r="G32" t="str">
        <f>VLOOKUP($A32,Participants!$A:$E,3,FALSE)</f>
        <v>Vilches</v>
      </c>
      <c r="H32" t="str">
        <f>VLOOKUP($A32,Participants!$A:$E,5,FALSE)</f>
        <v>United We Run</v>
      </c>
      <c r="I32">
        <v>5</v>
      </c>
      <c r="J32">
        <f t="shared" si="5"/>
        <v>3</v>
      </c>
      <c r="K32">
        <f t="shared" si="1"/>
        <v>25</v>
      </c>
    </row>
    <row r="33" spans="1:11">
      <c r="A33" s="27">
        <v>253</v>
      </c>
      <c r="B33" s="11" t="s">
        <v>717</v>
      </c>
      <c r="C33" s="11">
        <v>7.6388888888888901E-6</v>
      </c>
      <c r="D33" s="11">
        <v>2.4317129629629632E-4</v>
      </c>
      <c r="E33">
        <f>VLOOKUP($A33,Participants!$A:$E,4,FALSE)</f>
        <v>4</v>
      </c>
      <c r="F33" t="str">
        <f>VLOOKUP($A33,Participants!$A:$E,2,FALSE)</f>
        <v>Dayne</v>
      </c>
      <c r="G33" t="str">
        <f>VLOOKUP($A33,Participants!$A:$E,3,FALSE)</f>
        <v>Odum</v>
      </c>
      <c r="H33" t="str">
        <f>VLOOKUP($A33,Participants!$A:$E,5,FALSE)</f>
        <v>United We Run</v>
      </c>
      <c r="I33">
        <v>5</v>
      </c>
      <c r="J33">
        <f t="shared" si="5"/>
        <v>4</v>
      </c>
      <c r="K33">
        <f t="shared" si="1"/>
        <v>27</v>
      </c>
    </row>
    <row r="34" spans="1:11">
      <c r="A34" s="27">
        <v>252</v>
      </c>
      <c r="B34" s="11" t="s">
        <v>716</v>
      </c>
      <c r="C34" s="11">
        <v>1.9224537037037037E-4</v>
      </c>
      <c r="D34" s="11">
        <v>4.3541666666666663E-4</v>
      </c>
      <c r="E34">
        <f>VLOOKUP($A34,Participants!$A:$E,4,FALSE)</f>
        <v>4</v>
      </c>
      <c r="F34" t="str">
        <f>VLOOKUP($A34,Participants!$A:$E,2,FALSE)</f>
        <v>Max</v>
      </c>
      <c r="G34" t="str">
        <f>VLOOKUP($A34,Participants!$A:$E,3,FALSE)</f>
        <v>Murphy</v>
      </c>
      <c r="H34" t="str">
        <f>VLOOKUP($A34,Participants!$A:$E,5,FALSE)</f>
        <v>United We Run</v>
      </c>
      <c r="I34">
        <v>5</v>
      </c>
      <c r="J34">
        <f t="shared" si="5"/>
        <v>5</v>
      </c>
      <c r="K34">
        <f t="shared" si="1"/>
        <v>32</v>
      </c>
    </row>
    <row r="35" spans="1:11">
      <c r="B35" s="11"/>
      <c r="C35" s="11"/>
      <c r="D35" s="11"/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6" spans="1:11">
      <c r="A36" s="27">
        <v>297</v>
      </c>
    </row>
    <row r="37" spans="1:11">
      <c r="A37" s="27">
        <v>79</v>
      </c>
      <c r="B37" s="11" t="s">
        <v>720</v>
      </c>
      <c r="C37" s="11">
        <v>1.9270833333333333E-4</v>
      </c>
      <c r="D37" s="11">
        <v>1.9270833333333333E-4</v>
      </c>
      <c r="E37">
        <f>VLOOKUP($A37,Participants!$A:$E,4,FALSE)</f>
        <v>4</v>
      </c>
      <c r="F37" t="str">
        <f>VLOOKUP($A37,Participants!$A:$E,2,FALSE)</f>
        <v>Isaac</v>
      </c>
      <c r="G37" t="str">
        <f>VLOOKUP($A37,Participants!$A:$E,3,FALSE)</f>
        <v>Mappes</v>
      </c>
      <c r="H37" t="str">
        <f>VLOOKUP($A37,Participants!$A:$E,5,FALSE)</f>
        <v>St Jude</v>
      </c>
      <c r="I37">
        <v>6</v>
      </c>
      <c r="J37">
        <f>RANK(D37,IF(I37=6,$D$37:$D$42,),1)</f>
        <v>1</v>
      </c>
      <c r="K37">
        <f t="shared" si="1"/>
        <v>1</v>
      </c>
    </row>
    <row r="38" spans="1:11">
      <c r="A38" s="27">
        <v>83</v>
      </c>
      <c r="B38" s="11" t="s">
        <v>719</v>
      </c>
      <c r="C38" s="11">
        <v>7.8703703703703719E-6</v>
      </c>
      <c r="D38" s="11">
        <v>2.0057870370370371E-4</v>
      </c>
      <c r="E38">
        <f>VLOOKUP($A38,Participants!$A:$E,4,FALSE)</f>
        <v>4</v>
      </c>
      <c r="F38" t="str">
        <f>VLOOKUP($A38,Participants!$A:$E,2,FALSE)</f>
        <v xml:space="preserve">Jack </v>
      </c>
      <c r="G38" t="str">
        <f>VLOOKUP($A38,Participants!$A:$E,3,FALSE)</f>
        <v>May</v>
      </c>
      <c r="H38" t="str">
        <f>VLOOKUP($A38,Participants!$A:$E,5,FALSE)</f>
        <v>St Jude</v>
      </c>
      <c r="I38">
        <v>6</v>
      </c>
      <c r="J38">
        <f t="shared" ref="J38:J42" si="6">RANK(D38,IF(I38=6,$D$37:$D$42,),1)</f>
        <v>2</v>
      </c>
      <c r="K38">
        <f t="shared" si="1"/>
        <v>5</v>
      </c>
    </row>
    <row r="39" spans="1:11">
      <c r="A39" s="27">
        <v>285</v>
      </c>
      <c r="B39" s="11" t="s">
        <v>718</v>
      </c>
      <c r="C39" s="11">
        <v>2.118055555555556E-5</v>
      </c>
      <c r="D39" s="11">
        <v>2.217592592592593E-4</v>
      </c>
      <c r="E39">
        <f>VLOOKUP($A39,Participants!$A:$E,4,FALSE)</f>
        <v>4</v>
      </c>
      <c r="F39" t="str">
        <f>VLOOKUP($A39,Participants!$A:$E,2,FALSE)</f>
        <v>Drake</v>
      </c>
      <c r="G39" t="str">
        <f>VLOOKUP($A39,Participants!$A:$E,3,FALSE)</f>
        <v>Lally</v>
      </c>
      <c r="H39" t="str">
        <f>VLOOKUP($A39,Participants!$A:$E,5,FALSE)</f>
        <v>St. Barnabas</v>
      </c>
      <c r="I39">
        <v>6</v>
      </c>
      <c r="J39">
        <f t="shared" si="6"/>
        <v>3</v>
      </c>
      <c r="K39">
        <f t="shared" si="1"/>
        <v>19</v>
      </c>
    </row>
    <row r="40" spans="1:11">
      <c r="B40" s="11" t="s">
        <v>717</v>
      </c>
      <c r="C40" s="11">
        <v>1.4467592592592591E-5</v>
      </c>
      <c r="D40" s="11">
        <v>2.363425925925926E-4</v>
      </c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>
        <f t="shared" si="6"/>
        <v>4</v>
      </c>
      <c r="K40">
        <f t="shared" si="1"/>
        <v>26</v>
      </c>
    </row>
    <row r="41" spans="1:11">
      <c r="B41" s="11"/>
      <c r="C41" s="11"/>
      <c r="D41" s="11"/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1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37:D41">
    <sortCondition ref="D37:D41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900-000000000000}">
      <formula1>Grade</formula1>
    </dataValidation>
  </dataValidations>
  <hyperlinks>
    <hyperlink ref="M1" location="'Schedule of Events'!A1" display="'Return to Schedule of Events" xr:uid="{00000000-0004-0000-0900-000000000000}"/>
    <hyperlink ref="M3" location="Participants!A1" display="Add or Update Participants" xr:uid="{00000000-0004-0000-0900-000001000000}"/>
    <hyperlink ref="M4" location="Overall!A1" display="Overall Place and Points" xr:uid="{00000000-0004-0000-09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7"/>
  <dimension ref="A1:M101"/>
  <sheetViews>
    <sheetView workbookViewId="0">
      <selection sqref="A1:E1048576"/>
    </sheetView>
  </sheetViews>
  <sheetFormatPr defaultRowHeight="15"/>
  <cols>
    <col min="1" max="1" width="8.1406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142</v>
      </c>
      <c r="B2" s="8">
        <f>MAX(C2:E2)</f>
        <v>4109</v>
      </c>
      <c r="C2" s="8">
        <v>4109</v>
      </c>
      <c r="D2" s="8"/>
      <c r="E2" s="8"/>
      <c r="F2">
        <f>VLOOKUP($A2,Participants!$A:$E,4,FALSE)</f>
        <v>3</v>
      </c>
      <c r="G2" t="str">
        <f>VLOOKUP($A2,Participants!$A:$E,2,FALSE)</f>
        <v>Luis-Enrique</v>
      </c>
      <c r="H2" t="str">
        <f>VLOOKUP($A2,Participants!$A:$E,3,FALSE)</f>
        <v>Corona</v>
      </c>
      <c r="I2" t="str">
        <f>VLOOKUP($A2,Participants!$A:$E,5,FALSE)</f>
        <v>OLG</v>
      </c>
      <c r="J2">
        <f>RANK(B2,$B$1:$B$97,0)</f>
        <v>12</v>
      </c>
    </row>
    <row r="3" spans="1:13">
      <c r="A3" s="27">
        <v>147</v>
      </c>
      <c r="B3" s="8">
        <f t="shared" ref="B3:B66" si="0">MAX(C3:E3)</f>
        <v>7506</v>
      </c>
      <c r="C3" s="8">
        <v>7506</v>
      </c>
      <c r="D3" s="8"/>
      <c r="E3" s="8"/>
      <c r="F3">
        <f>VLOOKUP($A3,Participants!$A:$E,4,FALSE)</f>
        <v>3</v>
      </c>
      <c r="G3" t="str">
        <f>VLOOKUP($A3,Participants!$A:$E,2,FALSE)</f>
        <v>Evan</v>
      </c>
      <c r="H3" t="str">
        <f>VLOOKUP($A3,Participants!$A:$E,3,FALSE)</f>
        <v>Stark</v>
      </c>
      <c r="I3" t="str">
        <f>VLOOKUP($A3,Participants!$A:$E,5,FALSE)</f>
        <v>OLG</v>
      </c>
      <c r="J3">
        <f t="shared" ref="J3:J66" si="1">RANK(B3,$B$1:$B$97,0)</f>
        <v>5</v>
      </c>
      <c r="M3" s="13" t="s">
        <v>116</v>
      </c>
    </row>
    <row r="4" spans="1:13">
      <c r="A4" s="27">
        <v>253</v>
      </c>
      <c r="B4" s="8">
        <f t="shared" si="0"/>
        <v>5600</v>
      </c>
      <c r="C4" s="8">
        <v>5600</v>
      </c>
      <c r="D4" s="8"/>
      <c r="E4" s="8"/>
      <c r="F4">
        <f>VLOOKUP($A4,Participants!$A:$E,4,FALSE)</f>
        <v>4</v>
      </c>
      <c r="G4" t="str">
        <f>VLOOKUP($A4,Participants!$A:$E,2,FALSE)</f>
        <v>Dayne</v>
      </c>
      <c r="H4" t="str">
        <f>VLOOKUP($A4,Participants!$A:$E,3,FALSE)</f>
        <v>Odum</v>
      </c>
      <c r="I4" t="str">
        <f>VLOOKUP($A4,Participants!$A:$E,5,FALSE)</f>
        <v>United We Run</v>
      </c>
      <c r="J4">
        <f t="shared" si="1"/>
        <v>7</v>
      </c>
      <c r="M4" s="13" t="s">
        <v>117</v>
      </c>
    </row>
    <row r="5" spans="1:13">
      <c r="A5" s="27">
        <v>279</v>
      </c>
      <c r="B5" s="8">
        <f t="shared" si="0"/>
        <v>10800</v>
      </c>
      <c r="C5" s="8">
        <v>10800</v>
      </c>
      <c r="D5" s="8"/>
      <c r="E5" s="8"/>
      <c r="F5">
        <f>VLOOKUP($A5,Participants!$A:$E,4,FALSE)</f>
        <v>4</v>
      </c>
      <c r="G5" t="str">
        <f>VLOOKUP($A5,Participants!$A:$E,2,FALSE)</f>
        <v>Jeremiah</v>
      </c>
      <c r="H5" t="str">
        <f>VLOOKUP($A5,Participants!$A:$E,3,FALSE)</f>
        <v>Evans</v>
      </c>
      <c r="I5" t="str">
        <f>VLOOKUP($A5,Participants!$A:$E,5,FALSE)</f>
        <v>St. Barnabas</v>
      </c>
      <c r="J5">
        <f t="shared" si="1"/>
        <v>1</v>
      </c>
    </row>
    <row r="6" spans="1:13">
      <c r="A6" s="27">
        <v>309</v>
      </c>
      <c r="B6" s="8">
        <f t="shared" si="0"/>
        <v>10506</v>
      </c>
      <c r="C6" s="8">
        <v>10506</v>
      </c>
      <c r="D6" s="8"/>
      <c r="E6" s="8"/>
      <c r="F6">
        <f>VLOOKUP($A6,Participants!$A:$E,4,FALSE)</f>
        <v>4</v>
      </c>
      <c r="G6" t="str">
        <f>VLOOKUP($A6,Participants!$A:$E,2,FALSE)</f>
        <v>Vince</v>
      </c>
      <c r="H6" t="str">
        <f>VLOOKUP($A6,Participants!$A:$E,3,FALSE)</f>
        <v>Uberta</v>
      </c>
      <c r="I6" t="str">
        <f>VLOOKUP($A6,Participants!$A:$E,5,FALSE)</f>
        <v>St. Barnabas</v>
      </c>
      <c r="J6">
        <f t="shared" si="1"/>
        <v>2</v>
      </c>
    </row>
    <row r="7" spans="1:13">
      <c r="A7" s="27">
        <v>178</v>
      </c>
      <c r="B7" s="8">
        <f t="shared" si="0"/>
        <v>10006</v>
      </c>
      <c r="C7" s="8">
        <v>10006</v>
      </c>
      <c r="D7" s="8"/>
      <c r="E7" s="8"/>
      <c r="F7">
        <f>VLOOKUP($A7,Participants!$A:$E,4,FALSE)</f>
        <v>3</v>
      </c>
      <c r="G7" t="str">
        <f>VLOOKUP($A7,Participants!$A:$E,2,FALSE)</f>
        <v>Bo</v>
      </c>
      <c r="H7" t="str">
        <f>VLOOKUP($A7,Participants!$A:$E,3,FALSE)</f>
        <v>Huff</v>
      </c>
      <c r="I7" t="str">
        <f>VLOOKUP($A7,Participants!$A:$E,5,FALSE)</f>
        <v>SSFC</v>
      </c>
      <c r="J7">
        <f t="shared" si="1"/>
        <v>3</v>
      </c>
    </row>
    <row r="8" spans="1:13">
      <c r="A8" s="27">
        <v>175</v>
      </c>
      <c r="B8" s="8">
        <f t="shared" si="0"/>
        <v>4200</v>
      </c>
      <c r="C8" s="8">
        <v>4200</v>
      </c>
      <c r="D8" s="8"/>
      <c r="E8" s="8"/>
      <c r="F8">
        <f>VLOOKUP($A8,Participants!$A:$E,4,FALSE)</f>
        <v>4</v>
      </c>
      <c r="G8" t="str">
        <f>VLOOKUP($A8,Participants!$A:$E,2,FALSE)</f>
        <v>Alex</v>
      </c>
      <c r="H8" t="str">
        <f>VLOOKUP($A8,Participants!$A:$E,3,FALSE)</f>
        <v>Hazard</v>
      </c>
      <c r="I8" t="str">
        <f>VLOOKUP($A8,Participants!$A:$E,5,FALSE)</f>
        <v>SSFC</v>
      </c>
      <c r="J8">
        <f t="shared" si="1"/>
        <v>11</v>
      </c>
    </row>
    <row r="9" spans="1:13">
      <c r="A9" s="27">
        <v>176</v>
      </c>
      <c r="B9" s="8">
        <f t="shared" si="0"/>
        <v>4608</v>
      </c>
      <c r="C9" s="8">
        <v>4608</v>
      </c>
      <c r="D9" s="8"/>
      <c r="E9" s="8"/>
      <c r="F9">
        <f>VLOOKUP($A9,Participants!$A:$E,4,FALSE)</f>
        <v>4</v>
      </c>
      <c r="G9" t="str">
        <f>VLOOKUP($A9,Participants!$A:$E,2,FALSE)</f>
        <v>Charlie</v>
      </c>
      <c r="H9" t="str">
        <f>VLOOKUP($A9,Participants!$A:$E,3,FALSE)</f>
        <v>Hazard</v>
      </c>
      <c r="I9" t="str">
        <f>VLOOKUP($A9,Participants!$A:$E,5,FALSE)</f>
        <v>SSFC</v>
      </c>
      <c r="J9">
        <f t="shared" si="1"/>
        <v>9</v>
      </c>
    </row>
    <row r="10" spans="1:13">
      <c r="A10" s="27">
        <v>154</v>
      </c>
      <c r="B10" s="8">
        <f t="shared" si="0"/>
        <v>7007</v>
      </c>
      <c r="C10" s="8">
        <v>7007</v>
      </c>
      <c r="D10" s="8"/>
      <c r="E10" s="8"/>
      <c r="F10">
        <f>VLOOKUP($A10,Participants!$A:$E,4,FALSE)</f>
        <v>4</v>
      </c>
      <c r="G10" t="str">
        <f>VLOOKUP($A10,Participants!$A:$E,2,FALSE)</f>
        <v>Lucas</v>
      </c>
      <c r="H10" t="str">
        <f>VLOOKUP($A10,Participants!$A:$E,3,FALSE)</f>
        <v>Back</v>
      </c>
      <c r="I10" t="str">
        <f>VLOOKUP($A10,Participants!$A:$E,5,FALSE)</f>
        <v>SSFC</v>
      </c>
      <c r="J10">
        <f t="shared" si="1"/>
        <v>6</v>
      </c>
    </row>
    <row r="11" spans="1:13">
      <c r="A11" s="27">
        <v>157</v>
      </c>
      <c r="B11" s="8">
        <f t="shared" si="0"/>
        <v>5400</v>
      </c>
      <c r="C11" s="8">
        <v>5400</v>
      </c>
      <c r="D11" s="8"/>
      <c r="E11" s="8"/>
      <c r="F11">
        <f>VLOOKUP($A11,Participants!$A:$E,4,FALSE)</f>
        <v>4</v>
      </c>
      <c r="G11" t="str">
        <f>VLOOKUP($A11,Participants!$A:$E,2,FALSE)</f>
        <v>Parker</v>
      </c>
      <c r="H11" t="str">
        <f>VLOOKUP($A11,Participants!$A:$E,3,FALSE)</f>
        <v>Cipich</v>
      </c>
      <c r="I11" t="str">
        <f>VLOOKUP($A11,Participants!$A:$E,5,FALSE)</f>
        <v>SSFC</v>
      </c>
      <c r="J11">
        <f t="shared" si="1"/>
        <v>8</v>
      </c>
    </row>
    <row r="12" spans="1:13">
      <c r="A12" s="27">
        <v>67</v>
      </c>
      <c r="B12" s="8">
        <f t="shared" si="0"/>
        <v>9903</v>
      </c>
      <c r="C12" s="8">
        <v>9903</v>
      </c>
      <c r="D12" s="8"/>
      <c r="E12" s="8"/>
      <c r="F12">
        <f>VLOOKUP($A12,Participants!$A:$E,4,FALSE)</f>
        <v>3</v>
      </c>
      <c r="G12" t="str">
        <f>VLOOKUP($A12,Participants!$A:$E,2,FALSE)</f>
        <v>Mac</v>
      </c>
      <c r="H12" t="str">
        <f>VLOOKUP($A12,Participants!$A:$E,3,FALSE)</f>
        <v>Kramer</v>
      </c>
      <c r="I12" t="str">
        <f>VLOOKUP($A12,Participants!$A:$E,5,FALSE)</f>
        <v>St Jude</v>
      </c>
      <c r="J12">
        <f t="shared" si="1"/>
        <v>4</v>
      </c>
    </row>
    <row r="13" spans="1:13">
      <c r="A13" s="27">
        <v>192</v>
      </c>
      <c r="B13" s="8">
        <f t="shared" si="0"/>
        <v>4400</v>
      </c>
      <c r="C13" s="8">
        <v>4400</v>
      </c>
      <c r="D13" s="8"/>
      <c r="E13" s="8"/>
      <c r="F13">
        <f>VLOOKUP($A13,Participants!$A:$E,4,FALSE)</f>
        <v>4</v>
      </c>
      <c r="G13" t="str">
        <f>VLOOKUP($A13,Participants!$A:$E,2,FALSE)</f>
        <v>Sam</v>
      </c>
      <c r="H13" t="str">
        <f>VLOOKUP($A13,Participants!$A:$E,3,FALSE)</f>
        <v>Rodgers</v>
      </c>
      <c r="I13" t="str">
        <f>VLOOKUP($A13,Participants!$A:$E,5,FALSE)</f>
        <v>SSFC</v>
      </c>
      <c r="J13">
        <f t="shared" si="1"/>
        <v>10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13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13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13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13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13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13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13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13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13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13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13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13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13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13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13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13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13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13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13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13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13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13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13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13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13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13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13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13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13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13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13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13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13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13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13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13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13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13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13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13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13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13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13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13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13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13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13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13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13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13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13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13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13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13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13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13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13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13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13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13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13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13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13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13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13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13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13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13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13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13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13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13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13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13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13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13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13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13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13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13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13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13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13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13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13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13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13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13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0A00-000000000000}">
      <formula1>Grade</formula1>
    </dataValidation>
  </dataValidations>
  <hyperlinks>
    <hyperlink ref="M1" location="'Schedule of Events'!A1" display="'Return to Schedule of Events" xr:uid="{00000000-0004-0000-0A00-000000000000}"/>
    <hyperlink ref="M3" location="Participants!A1" display="Add or Update Participants" xr:uid="{00000000-0004-0000-0A00-000001000000}"/>
    <hyperlink ref="M4" location="Overall!A1" display="Overall Place and Points" xr:uid="{00000000-0004-0000-0A00-00000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2"/>
  <dimension ref="A1:M102"/>
  <sheetViews>
    <sheetView workbookViewId="0">
      <selection sqref="A1:E1048576"/>
    </sheetView>
  </sheetViews>
  <sheetFormatPr defaultRowHeight="15"/>
  <cols>
    <col min="1" max="1" width="7.1406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233</v>
      </c>
      <c r="B2" s="8">
        <f>MAX(C2:E2)</f>
        <v>902</v>
      </c>
      <c r="C2" s="8">
        <v>902</v>
      </c>
      <c r="D2" s="8">
        <v>705.5</v>
      </c>
      <c r="E2" s="8">
        <v>901</v>
      </c>
      <c r="F2">
        <f>VLOOKUP($A2,Participants!$A:$E,4,FALSE)</f>
        <v>4</v>
      </c>
      <c r="G2" t="str">
        <f>VLOOKUP($A2,Participants!$A:$E,2,FALSE)</f>
        <v>Joel</v>
      </c>
      <c r="H2" t="str">
        <f>VLOOKUP($A2,Participants!$A:$E,3,FALSE)</f>
        <v>Elrod</v>
      </c>
      <c r="I2" t="str">
        <f>VLOOKUP($A2,Participants!$A:$E,5,FALSE)</f>
        <v>United We Run</v>
      </c>
      <c r="J2">
        <f>RANK(B2,$B$1:$B$97,0)</f>
        <v>3</v>
      </c>
    </row>
    <row r="3" spans="1:13">
      <c r="A3" s="27">
        <v>260</v>
      </c>
      <c r="B3" s="8">
        <f t="shared" ref="B3:B66" si="0">MAX(C3:E3)</f>
        <v>508.5</v>
      </c>
      <c r="C3" s="8">
        <v>508.5</v>
      </c>
      <c r="D3" s="8">
        <v>0</v>
      </c>
      <c r="E3" s="8">
        <v>0</v>
      </c>
      <c r="F3">
        <f>VLOOKUP($A3,Participants!$A:$E,4,FALSE)</f>
        <v>4</v>
      </c>
      <c r="G3" t="str">
        <f>VLOOKUP($A3,Participants!$A:$E,2,FALSE)</f>
        <v>Joel</v>
      </c>
      <c r="H3" t="str">
        <f>VLOOKUP($A3,Participants!$A:$E,3,FALSE)</f>
        <v>Riedeman</v>
      </c>
      <c r="I3" t="str">
        <f>VLOOKUP($A3,Participants!$A:$E,5,FALSE)</f>
        <v>United We Run</v>
      </c>
      <c r="J3">
        <f t="shared" ref="J3:J66" si="1">RANK(B3,$B$1:$B$97,0)</f>
        <v>10</v>
      </c>
      <c r="M3" s="13" t="s">
        <v>116</v>
      </c>
    </row>
    <row r="4" spans="1:13">
      <c r="A4" s="27">
        <v>263</v>
      </c>
      <c r="B4" s="8">
        <f t="shared" si="0"/>
        <v>603</v>
      </c>
      <c r="C4" s="8">
        <v>0</v>
      </c>
      <c r="D4" s="8">
        <v>0</v>
      </c>
      <c r="E4" s="8">
        <v>603</v>
      </c>
      <c r="F4">
        <f>VLOOKUP($A4,Participants!$A:$E,4,FALSE)</f>
        <v>3</v>
      </c>
      <c r="G4" t="str">
        <f>VLOOKUP($A4,Participants!$A:$E,2,FALSE)</f>
        <v>William</v>
      </c>
      <c r="H4" t="str">
        <f>VLOOKUP($A4,Participants!$A:$E,3,FALSE)</f>
        <v>Schott</v>
      </c>
      <c r="I4" t="str">
        <f>VLOOKUP($A4,Participants!$A:$E,5,FALSE)</f>
        <v>United We Run</v>
      </c>
      <c r="J4">
        <f t="shared" si="1"/>
        <v>8</v>
      </c>
      <c r="M4" s="13" t="s">
        <v>117</v>
      </c>
    </row>
    <row r="5" spans="1:13">
      <c r="A5" s="27">
        <v>269</v>
      </c>
      <c r="B5" s="8">
        <f t="shared" si="0"/>
        <v>501</v>
      </c>
      <c r="C5" s="8">
        <v>501</v>
      </c>
      <c r="D5" s="8">
        <v>0</v>
      </c>
      <c r="E5" s="8">
        <v>500.75</v>
      </c>
      <c r="F5">
        <f>VLOOKUP($A5,Participants!$A:$E,4,FALSE)</f>
        <v>4</v>
      </c>
      <c r="G5" t="str">
        <f>VLOOKUP($A5,Participants!$A:$E,2,FALSE)</f>
        <v>Nate</v>
      </c>
      <c r="H5" t="str">
        <f>VLOOKUP($A5,Participants!$A:$E,3,FALSE)</f>
        <v>Vilches</v>
      </c>
      <c r="I5" t="str">
        <f>VLOOKUP($A5,Participants!$A:$E,5,FALSE)</f>
        <v>United We Run</v>
      </c>
      <c r="J5">
        <f t="shared" si="1"/>
        <v>11</v>
      </c>
    </row>
    <row r="6" spans="1:13">
      <c r="A6" s="27">
        <v>69</v>
      </c>
      <c r="B6" s="8">
        <f t="shared" si="0"/>
        <v>704.75</v>
      </c>
      <c r="C6" s="8">
        <v>0</v>
      </c>
      <c r="D6" s="8">
        <v>704.75</v>
      </c>
      <c r="E6" s="8">
        <v>602.5</v>
      </c>
      <c r="F6">
        <f>VLOOKUP($A6,Participants!$A:$E,4,FALSE)</f>
        <v>3</v>
      </c>
      <c r="G6" t="str">
        <f>VLOOKUP($A6,Participants!$A:$E,2,FALSE)</f>
        <v>Isaac</v>
      </c>
      <c r="H6" t="str">
        <f>VLOOKUP($A6,Participants!$A:$E,3,FALSE)</f>
        <v>Lara</v>
      </c>
      <c r="I6" t="str">
        <f>VLOOKUP($A6,Participants!$A:$E,5,FALSE)</f>
        <v>St Jude</v>
      </c>
      <c r="J6">
        <f t="shared" si="1"/>
        <v>6</v>
      </c>
    </row>
    <row r="7" spans="1:13">
      <c r="A7" s="27">
        <v>63</v>
      </c>
      <c r="B7" s="8">
        <f t="shared" si="0"/>
        <v>709.5</v>
      </c>
      <c r="C7" s="8">
        <v>703</v>
      </c>
      <c r="D7" s="8">
        <v>0</v>
      </c>
      <c r="E7" s="8">
        <v>709.5</v>
      </c>
      <c r="F7">
        <f>VLOOKUP($A7,Participants!$A:$E,4,FALSE)</f>
        <v>4</v>
      </c>
      <c r="G7" t="str">
        <f>VLOOKUP($A7,Participants!$A:$E,2,FALSE)</f>
        <v>Caleb</v>
      </c>
      <c r="H7" t="str">
        <f>VLOOKUP($A7,Participants!$A:$E,3,FALSE)</f>
        <v>Kitchens</v>
      </c>
      <c r="I7" t="str">
        <f>VLOOKUP($A7,Participants!$A:$E,5,FALSE)</f>
        <v>St Jude</v>
      </c>
      <c r="J7">
        <f t="shared" si="1"/>
        <v>4</v>
      </c>
    </row>
    <row r="8" spans="1:13">
      <c r="A8" s="27">
        <v>34</v>
      </c>
      <c r="B8" s="8">
        <f t="shared" si="0"/>
        <v>606</v>
      </c>
      <c r="C8" s="8">
        <v>504</v>
      </c>
      <c r="D8" s="8">
        <v>606</v>
      </c>
      <c r="E8" s="8">
        <v>504</v>
      </c>
      <c r="F8">
        <f>VLOOKUP($A8,Participants!$A:$E,4,FALSE)</f>
        <v>3</v>
      </c>
      <c r="G8" t="str">
        <f>VLOOKUP($A8,Participants!$A:$E,2,FALSE)</f>
        <v xml:space="preserve">Jose </v>
      </c>
      <c r="H8" t="str">
        <f>VLOOKUP($A8,Participants!$A:$E,3,FALSE)</f>
        <v>Escobedo</v>
      </c>
      <c r="I8" t="str">
        <f>VLOOKUP($A8,Participants!$A:$E,5,FALSE)</f>
        <v>St Jude</v>
      </c>
      <c r="J8">
        <f t="shared" si="1"/>
        <v>7</v>
      </c>
    </row>
    <row r="9" spans="1:13">
      <c r="A9" s="27">
        <v>66</v>
      </c>
      <c r="B9" s="8">
        <f t="shared" si="0"/>
        <v>707</v>
      </c>
      <c r="C9" s="8">
        <v>603</v>
      </c>
      <c r="D9" s="8">
        <v>707</v>
      </c>
      <c r="E9" s="8">
        <v>609.75</v>
      </c>
      <c r="F9">
        <f>VLOOKUP($A9,Participants!$A:$E,4,FALSE)</f>
        <v>3</v>
      </c>
      <c r="G9" t="str">
        <f>VLOOKUP($A9,Participants!$A:$E,2,FALSE)</f>
        <v>Charlie</v>
      </c>
      <c r="H9" t="str">
        <f>VLOOKUP($A9,Participants!$A:$E,3,FALSE)</f>
        <v>Kocher</v>
      </c>
      <c r="I9" t="str">
        <f>VLOOKUP($A9,Participants!$A:$E,5,FALSE)</f>
        <v>St Jude</v>
      </c>
      <c r="J9">
        <f t="shared" si="1"/>
        <v>5</v>
      </c>
    </row>
    <row r="10" spans="1:13">
      <c r="A10" s="27">
        <v>49</v>
      </c>
      <c r="B10" s="8">
        <f t="shared" si="0"/>
        <v>509.75</v>
      </c>
      <c r="C10" s="8">
        <v>504.75</v>
      </c>
      <c r="D10" s="8">
        <v>503.5</v>
      </c>
      <c r="E10" s="8">
        <v>509.75</v>
      </c>
      <c r="F10">
        <f>VLOOKUP($A10,Participants!$A:$E,4,FALSE)</f>
        <v>3</v>
      </c>
      <c r="G10" t="str">
        <f>VLOOKUP($A10,Participants!$A:$E,2,FALSE)</f>
        <v>Evan</v>
      </c>
      <c r="H10" t="str">
        <f>VLOOKUP($A10,Participants!$A:$E,3,FALSE)</f>
        <v>Hahn</v>
      </c>
      <c r="I10" t="str">
        <f>VLOOKUP($A10,Participants!$A:$E,5,FALSE)</f>
        <v>St Jude</v>
      </c>
      <c r="J10">
        <f t="shared" si="1"/>
        <v>9</v>
      </c>
    </row>
    <row r="11" spans="1:13">
      <c r="A11" s="27">
        <v>294</v>
      </c>
      <c r="B11" s="8">
        <f t="shared" si="0"/>
        <v>410</v>
      </c>
      <c r="C11" s="8">
        <v>0</v>
      </c>
      <c r="D11" s="8">
        <v>0</v>
      </c>
      <c r="E11" s="8">
        <v>410</v>
      </c>
      <c r="F11">
        <f>VLOOKUP($A11,Participants!$A:$E,4,FALSE)</f>
        <v>3</v>
      </c>
      <c r="G11" t="str">
        <f>VLOOKUP($A11,Participants!$A:$E,2,FALSE)</f>
        <v>Quentin</v>
      </c>
      <c r="H11" t="str">
        <f>VLOOKUP($A11,Participants!$A:$E,3,FALSE)</f>
        <v>Miller</v>
      </c>
      <c r="I11" t="str">
        <f>VLOOKUP($A11,Participants!$A:$E,5,FALSE)</f>
        <v>St. Barnabas</v>
      </c>
      <c r="J11">
        <f t="shared" si="1"/>
        <v>13</v>
      </c>
    </row>
    <row r="12" spans="1:13">
      <c r="A12" s="27">
        <v>142</v>
      </c>
      <c r="B12" s="8">
        <f t="shared" si="0"/>
        <v>500.25</v>
      </c>
      <c r="C12" s="8">
        <v>411.5</v>
      </c>
      <c r="D12" s="8">
        <v>410.25</v>
      </c>
      <c r="E12" s="8">
        <v>500.25</v>
      </c>
      <c r="F12">
        <f>VLOOKUP($A12,Participants!$A:$E,4,FALSE)</f>
        <v>3</v>
      </c>
      <c r="G12" t="str">
        <f>VLOOKUP($A12,Participants!$A:$E,2,FALSE)</f>
        <v>Luis-Enrique</v>
      </c>
      <c r="H12" t="str">
        <f>VLOOKUP($A12,Participants!$A:$E,3,FALSE)</f>
        <v>Corona</v>
      </c>
      <c r="I12" t="str">
        <f>VLOOKUP($A12,Participants!$A:$E,5,FALSE)</f>
        <v>OLG</v>
      </c>
      <c r="J12">
        <f t="shared" si="1"/>
        <v>12</v>
      </c>
    </row>
    <row r="13" spans="1:13">
      <c r="A13" s="27">
        <v>36</v>
      </c>
      <c r="B13" s="8">
        <f t="shared" si="0"/>
        <v>1002.75</v>
      </c>
      <c r="C13" s="8">
        <v>1001.75</v>
      </c>
      <c r="D13" s="8">
        <v>1002.75</v>
      </c>
      <c r="E13" s="8">
        <v>1001</v>
      </c>
      <c r="F13">
        <f>VLOOKUP($A13,Participants!$A:$E,4,FALSE)</f>
        <v>4</v>
      </c>
      <c r="G13" t="str">
        <f>VLOOKUP($A13,Participants!$A:$E,2,FALSE)</f>
        <v>Mickey</v>
      </c>
      <c r="H13" t="str">
        <f>VLOOKUP($A13,Participants!$A:$E,3,FALSE)</f>
        <v>Flynn</v>
      </c>
      <c r="I13" t="str">
        <f>VLOOKUP($A13,Participants!$A:$E,5,FALSE)</f>
        <v>St Jude</v>
      </c>
      <c r="J13">
        <f t="shared" si="1"/>
        <v>1</v>
      </c>
    </row>
    <row r="14" spans="1:13">
      <c r="A14" s="27">
        <v>79</v>
      </c>
      <c r="B14" s="8">
        <f t="shared" si="0"/>
        <v>905</v>
      </c>
      <c r="C14" s="8">
        <v>802</v>
      </c>
      <c r="D14" s="8">
        <v>905</v>
      </c>
      <c r="E14" s="8">
        <v>808.75</v>
      </c>
      <c r="F14">
        <f>VLOOKUP($A14,Participants!$A:$E,4,FALSE)</f>
        <v>4</v>
      </c>
      <c r="G14" t="str">
        <f>VLOOKUP($A14,Participants!$A:$E,2,FALSE)</f>
        <v>Isaac</v>
      </c>
      <c r="H14" t="str">
        <f>VLOOKUP($A14,Participants!$A:$E,3,FALSE)</f>
        <v>Mappes</v>
      </c>
      <c r="I14" t="str">
        <f>VLOOKUP($A14,Participants!$A:$E,5,FALSE)</f>
        <v>St Jude</v>
      </c>
      <c r="J14">
        <f t="shared" si="1"/>
        <v>2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14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14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14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14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14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14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14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14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14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14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14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14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14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14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14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14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14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14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14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14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14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14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14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14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14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14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14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14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14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14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14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14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14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14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14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14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14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14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14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14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14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14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14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14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14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14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14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14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14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14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14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14</v>
      </c>
    </row>
    <row r="67" spans="2:10">
      <c r="B67" s="8">
        <f t="shared" ref="B67:B102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14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14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14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14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14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14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14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14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14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14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14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14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14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14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14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14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14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14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14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14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14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14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14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14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14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14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14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14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14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14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14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14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14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14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14</v>
      </c>
    </row>
    <row r="102" spans="2:10">
      <c r="B102" s="8">
        <f t="shared" si="2"/>
        <v>0</v>
      </c>
    </row>
  </sheetData>
  <dataValidations disablePrompts="1" count="1">
    <dataValidation type="list" allowBlank="1" showInputMessage="1" showErrorMessage="1" errorTitle="Choose a School" error="Please choose a valid school for this Meet." promptTitle="Choose School" sqref="F2:F101" xr:uid="{00000000-0002-0000-0B00-000000000000}">
      <formula1>Grade</formula1>
    </dataValidation>
  </dataValidations>
  <hyperlinks>
    <hyperlink ref="M1" location="'Schedule of Events'!A1" display="'Return to Schedule of Events" xr:uid="{00000000-0004-0000-0B00-000000000000}"/>
    <hyperlink ref="M3" location="Participants!A1" display="Add or Update Participants" xr:uid="{00000000-0004-0000-0B00-000001000000}"/>
    <hyperlink ref="M4" location="Overall!A1" display="Overall Place and Points" xr:uid="{00000000-0004-0000-0B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7"/>
  <dimension ref="A1:M101"/>
  <sheetViews>
    <sheetView workbookViewId="0">
      <selection sqref="A1:E1048576"/>
    </sheetView>
  </sheetViews>
  <sheetFormatPr defaultRowHeight="15"/>
  <cols>
    <col min="1" max="1" width="9.28515625" style="27" customWidth="1"/>
    <col min="2" max="2" width="17" style="27" bestFit="1" customWidth="1"/>
    <col min="3" max="3" width="6.42578125" style="27" bestFit="1" customWidth="1"/>
    <col min="4" max="4" width="7.85546875" style="27" bestFit="1" customWidth="1"/>
    <col min="5" max="5" width="11.140625" style="27" bestFit="1" customWidth="1"/>
    <col min="6" max="6" width="15.140625" bestFit="1" customWidth="1"/>
    <col min="7" max="7" width="12.5703125" bestFit="1" customWidth="1"/>
    <col min="8" max="10" width="12.5703125" style="27" customWidth="1"/>
    <col min="11" max="11" width="6.5703125" bestFit="1" customWidth="1"/>
  </cols>
  <sheetData>
    <row r="1" spans="1:13" ht="45">
      <c r="A1" s="9" t="s">
        <v>52</v>
      </c>
      <c r="B1" s="9" t="s">
        <v>55</v>
      </c>
      <c r="C1" s="2" t="s">
        <v>3</v>
      </c>
      <c r="D1" s="2" t="s">
        <v>53</v>
      </c>
      <c r="E1" s="2" t="s">
        <v>54</v>
      </c>
      <c r="F1" s="2" t="s">
        <v>4</v>
      </c>
      <c r="G1" s="2" t="s">
        <v>5</v>
      </c>
      <c r="H1" s="2"/>
      <c r="I1" s="2"/>
      <c r="J1" s="2"/>
      <c r="K1" s="2"/>
      <c r="M1" s="12" t="s">
        <v>84</v>
      </c>
    </row>
    <row r="2" spans="1:13">
      <c r="A2" s="27">
        <v>309</v>
      </c>
      <c r="B2" s="8">
        <v>306</v>
      </c>
      <c r="C2" s="27">
        <f>VLOOKUP($A2,[1]Participants!$A:$E,4,FALSE)</f>
        <v>4</v>
      </c>
      <c r="D2" s="27" t="str">
        <f>VLOOKUP($A2,[1]Participants!$A:$E,2,FALSE)</f>
        <v>Vince</v>
      </c>
      <c r="E2" s="27" t="str">
        <f>VLOOKUP($A2,[1]Participants!$A:$E,3,FALSE)</f>
        <v>Uberta</v>
      </c>
      <c r="F2" t="str">
        <f>VLOOKUP($A2,Participants!$A:$E,5,FALSE)</f>
        <v>St. Barnabas</v>
      </c>
      <c r="G2">
        <f>RANK(B2,$B$1:$B$97,0)</f>
        <v>2</v>
      </c>
    </row>
    <row r="3" spans="1:13">
      <c r="A3" s="27">
        <v>285</v>
      </c>
      <c r="B3" s="8" t="s">
        <v>721</v>
      </c>
      <c r="C3" s="27">
        <f>VLOOKUP($A3,[1]Participants!$A:$E,4,FALSE)</f>
        <v>4</v>
      </c>
      <c r="D3" s="27" t="str">
        <f>VLOOKUP($A3,[1]Participants!$A:$E,2,FALSE)</f>
        <v>Drake</v>
      </c>
      <c r="E3" s="27" t="str">
        <f>VLOOKUP($A3,[1]Participants!$A:$E,3,FALSE)</f>
        <v>Lally</v>
      </c>
      <c r="F3" t="str">
        <f>VLOOKUP($A3,Participants!$A:$E,5,FALSE)</f>
        <v>St. Barnabas</v>
      </c>
      <c r="G3" t="e">
        <f t="shared" ref="G3:G66" si="0">RANK(B3,$B$1:$B$97,0)</f>
        <v>#VALUE!</v>
      </c>
      <c r="M3" s="13" t="s">
        <v>116</v>
      </c>
    </row>
    <row r="4" spans="1:13">
      <c r="A4" s="27">
        <v>279</v>
      </c>
      <c r="B4" s="8">
        <v>308</v>
      </c>
      <c r="C4" s="27">
        <f>VLOOKUP($A4,[1]Participants!$A:$E,4,FALSE)</f>
        <v>4</v>
      </c>
      <c r="D4" s="27" t="str">
        <f>VLOOKUP($A4,[1]Participants!$A:$E,2,FALSE)</f>
        <v>Jeremiah</v>
      </c>
      <c r="E4" s="27" t="str">
        <f>VLOOKUP($A4,[1]Participants!$A:$E,3,FALSE)</f>
        <v>Evans</v>
      </c>
      <c r="F4" t="str">
        <f>VLOOKUP($A4,Participants!$A:$E,5,FALSE)</f>
        <v>St. Barnabas</v>
      </c>
      <c r="G4">
        <f t="shared" si="0"/>
        <v>1</v>
      </c>
      <c r="M4" s="13" t="s">
        <v>117</v>
      </c>
    </row>
    <row r="5" spans="1:13">
      <c r="A5" s="27">
        <v>178</v>
      </c>
      <c r="B5" s="8">
        <v>304</v>
      </c>
      <c r="C5" s="27">
        <f>VLOOKUP($A5,[1]Participants!$A:$E,4,FALSE)</f>
        <v>3</v>
      </c>
      <c r="D5" s="27" t="str">
        <f>VLOOKUP($A5,[1]Participants!$A:$E,2,FALSE)</f>
        <v>Bo</v>
      </c>
      <c r="E5" s="27" t="str">
        <f>VLOOKUP($A5,[1]Participants!$A:$E,3,FALSE)</f>
        <v>Huff</v>
      </c>
      <c r="F5" t="str">
        <f>VLOOKUP($A5,Participants!$A:$E,5,FALSE)</f>
        <v>SSFC</v>
      </c>
      <c r="G5">
        <f t="shared" si="0"/>
        <v>6</v>
      </c>
    </row>
    <row r="6" spans="1:13">
      <c r="A6" s="27">
        <v>154</v>
      </c>
      <c r="B6" s="8">
        <v>300</v>
      </c>
      <c r="C6" s="27">
        <f>VLOOKUP($A6,[1]Participants!$A:$E,4,FALSE)</f>
        <v>4</v>
      </c>
      <c r="D6" s="27" t="str">
        <f>VLOOKUP($A6,[1]Participants!$A:$E,2,FALSE)</f>
        <v>Lucas</v>
      </c>
      <c r="E6" s="27" t="str">
        <f>VLOOKUP($A6,[1]Participants!$A:$E,3,FALSE)</f>
        <v>Back</v>
      </c>
      <c r="F6" t="str">
        <f>VLOOKUP($A6,Participants!$A:$E,5,FALSE)</f>
        <v>SSFC</v>
      </c>
      <c r="G6">
        <f t="shared" si="0"/>
        <v>8</v>
      </c>
    </row>
    <row r="7" spans="1:13">
      <c r="A7" s="27">
        <v>176</v>
      </c>
      <c r="B7" s="8" t="s">
        <v>721</v>
      </c>
      <c r="C7" s="27">
        <f>VLOOKUP($A7,[1]Participants!$A:$E,4,FALSE)</f>
        <v>4</v>
      </c>
      <c r="D7" s="27" t="str">
        <f>VLOOKUP($A7,[1]Participants!$A:$E,2,FALSE)</f>
        <v>Charlie</v>
      </c>
      <c r="E7" s="27" t="str">
        <f>VLOOKUP($A7,[1]Participants!$A:$E,3,FALSE)</f>
        <v>Hazard</v>
      </c>
      <c r="F7" t="str">
        <f>VLOOKUP($A7,Participants!$A:$E,5,FALSE)</f>
        <v>SSFC</v>
      </c>
      <c r="G7" t="e">
        <f t="shared" si="0"/>
        <v>#VALUE!</v>
      </c>
    </row>
    <row r="8" spans="1:13">
      <c r="A8" s="27">
        <v>214</v>
      </c>
      <c r="B8" s="8">
        <v>304</v>
      </c>
      <c r="C8" s="27">
        <f>VLOOKUP($A8,[1]Participants!$A:$E,4,FALSE)</f>
        <v>3</v>
      </c>
      <c r="D8" s="27" t="str">
        <f>VLOOKUP($A8,[1]Participants!$A:$E,2,FALSE)</f>
        <v>Alex</v>
      </c>
      <c r="E8" s="27" t="str">
        <f>VLOOKUP($A8,[1]Participants!$A:$E,3,FALSE)</f>
        <v>Woodburn</v>
      </c>
      <c r="F8" t="str">
        <f>VLOOKUP($A8,Participants!$A:$E,5,FALSE)</f>
        <v>SSFC</v>
      </c>
      <c r="G8">
        <f t="shared" si="0"/>
        <v>6</v>
      </c>
    </row>
    <row r="9" spans="1:13">
      <c r="A9" s="27">
        <v>175</v>
      </c>
      <c r="B9" s="8" t="s">
        <v>721</v>
      </c>
      <c r="C9" s="27">
        <f>VLOOKUP($A9,[1]Participants!$A:$E,4,FALSE)</f>
        <v>4</v>
      </c>
      <c r="D9" s="27" t="str">
        <f>VLOOKUP($A9,[1]Participants!$A:$E,2,FALSE)</f>
        <v>Alex</v>
      </c>
      <c r="E9" s="27" t="str">
        <f>VLOOKUP($A9,[1]Participants!$A:$E,3,FALSE)</f>
        <v>Hazard</v>
      </c>
      <c r="F9" t="str">
        <f>VLOOKUP($A9,Participants!$A:$E,5,FALSE)</f>
        <v>SSFC</v>
      </c>
      <c r="G9" t="e">
        <f t="shared" si="0"/>
        <v>#VALUE!</v>
      </c>
    </row>
    <row r="10" spans="1:13">
      <c r="A10" s="27">
        <v>36</v>
      </c>
      <c r="B10" s="8">
        <v>306</v>
      </c>
      <c r="C10" s="27">
        <f>VLOOKUP($A10,[1]Participants!$A:$E,4,FALSE)</f>
        <v>4</v>
      </c>
      <c r="D10" s="27" t="str">
        <f>VLOOKUP($A10,[1]Participants!$A:$E,2,FALSE)</f>
        <v>Mickey</v>
      </c>
      <c r="E10" s="27" t="str">
        <f>VLOOKUP($A10,[1]Participants!$A:$E,3,FALSE)</f>
        <v>Flynn</v>
      </c>
      <c r="F10" t="str">
        <f>VLOOKUP($A10,Participants!$A:$E,5,FALSE)</f>
        <v>St Jude</v>
      </c>
      <c r="G10">
        <f t="shared" si="0"/>
        <v>2</v>
      </c>
    </row>
    <row r="11" spans="1:13">
      <c r="A11" s="27">
        <v>67</v>
      </c>
      <c r="B11" s="8">
        <v>306</v>
      </c>
      <c r="C11" s="27">
        <f>VLOOKUP($A11,[1]Participants!$A:$E,4,FALSE)</f>
        <v>3</v>
      </c>
      <c r="D11" s="27" t="str">
        <f>VLOOKUP($A11,[1]Participants!$A:$E,2,FALSE)</f>
        <v>Mac</v>
      </c>
      <c r="E11" s="27" t="str">
        <f>VLOOKUP($A11,[1]Participants!$A:$E,3,FALSE)</f>
        <v>Kramer</v>
      </c>
      <c r="F11" t="str">
        <f>VLOOKUP($A11,Participants!$A:$E,5,FALSE)</f>
        <v>St Jude</v>
      </c>
      <c r="G11">
        <f t="shared" si="0"/>
        <v>2</v>
      </c>
    </row>
    <row r="12" spans="1:13">
      <c r="A12" s="27">
        <v>79</v>
      </c>
      <c r="B12" s="8">
        <v>306</v>
      </c>
      <c r="C12" s="27">
        <f>VLOOKUP($A12,[1]Participants!$A:$E,4,FALSE)</f>
        <v>4</v>
      </c>
      <c r="D12" s="27" t="str">
        <f>VLOOKUP($A12,[1]Participants!$A:$E,2,FALSE)</f>
        <v>Isaac</v>
      </c>
      <c r="E12" s="27" t="str">
        <f>VLOOKUP($A12,[1]Participants!$A:$E,3,FALSE)</f>
        <v>Mappes</v>
      </c>
      <c r="F12" t="str">
        <f>VLOOKUP($A12,Participants!$A:$E,5,FALSE)</f>
        <v>St Jude</v>
      </c>
      <c r="G12">
        <f t="shared" si="0"/>
        <v>2</v>
      </c>
    </row>
    <row r="13" spans="1:13">
      <c r="A13" s="27">
        <v>267</v>
      </c>
      <c r="B13" s="8" t="s">
        <v>721</v>
      </c>
      <c r="C13" s="27">
        <f>VLOOKUP($A13,[1]Participants!$A:$E,4,FALSE)</f>
        <v>4</v>
      </c>
      <c r="D13" s="27" t="str">
        <f>VLOOKUP($A13,[1]Participants!$A:$E,2,FALSE)</f>
        <v>Lee</v>
      </c>
      <c r="E13" s="27" t="str">
        <f>VLOOKUP($A13,[1]Participants!$A:$E,3,FALSE)</f>
        <v>Stepp</v>
      </c>
      <c r="F13" t="str">
        <f>VLOOKUP($A13,Participants!$A:$E,5,FALSE)</f>
        <v>United We Run</v>
      </c>
      <c r="G13" t="e">
        <f t="shared" si="0"/>
        <v>#VALUE!</v>
      </c>
    </row>
    <row r="14" spans="1:13">
      <c r="A14" s="27">
        <v>142</v>
      </c>
      <c r="B14" s="8" t="s">
        <v>721</v>
      </c>
      <c r="C14" s="27">
        <f>VLOOKUP($A14,[1]Participants!$A:$E,4,FALSE)</f>
        <v>3</v>
      </c>
      <c r="D14" s="27" t="str">
        <f>VLOOKUP($A14,[1]Participants!$A:$E,2,FALSE)</f>
        <v>Luis-Enrique</v>
      </c>
      <c r="E14" s="27" t="str">
        <f>VLOOKUP($A14,[1]Participants!$A:$E,3,FALSE)</f>
        <v>Corona</v>
      </c>
      <c r="F14" t="str">
        <f>VLOOKUP($A14,Participants!$A:$E,5,FALSE)</f>
        <v>OLG</v>
      </c>
      <c r="G14" t="e">
        <f t="shared" si="0"/>
        <v>#VALUE!</v>
      </c>
    </row>
    <row r="15" spans="1:13">
      <c r="A15" s="27">
        <v>225</v>
      </c>
      <c r="B15" s="8" t="s">
        <v>721</v>
      </c>
      <c r="C15" s="27">
        <f>VLOOKUP($A15,[1]Participants!$A:$E,4,FALSE)</f>
        <v>4</v>
      </c>
      <c r="D15" s="27" t="str">
        <f>VLOOKUP($A15,[1]Participants!$A:$E,2,FALSE)</f>
        <v>Caleb</v>
      </c>
      <c r="E15" s="27" t="str">
        <f>VLOOKUP($A15,[1]Participants!$A:$E,3,FALSE)</f>
        <v>Brunson</v>
      </c>
      <c r="F15" t="str">
        <f>VLOOKUP($A15,Participants!$A:$E,5,FALSE)</f>
        <v>United We Run</v>
      </c>
      <c r="G15" t="e">
        <f t="shared" si="0"/>
        <v>#VALUE!</v>
      </c>
    </row>
    <row r="16" spans="1:13">
      <c r="B16" s="8"/>
      <c r="C16" s="27" t="e">
        <f>VLOOKUP($A16,[1]Participants!$A:$E,4,FALSE)</f>
        <v>#N/A</v>
      </c>
      <c r="D16" s="27" t="e">
        <f>VLOOKUP($A16,[1]Participants!$A:$E,2,FALSE)</f>
        <v>#N/A</v>
      </c>
      <c r="E16" s="27" t="e">
        <f>VLOOKUP($A16,[1]Participants!$A:$E,3,FALSE)</f>
        <v>#N/A</v>
      </c>
      <c r="F16" t="e">
        <f>VLOOKUP($A16,Participants!$A:$E,5,FALSE)</f>
        <v>#N/A</v>
      </c>
      <c r="G16" t="e">
        <f t="shared" si="0"/>
        <v>#N/A</v>
      </c>
    </row>
    <row r="17" spans="2:7">
      <c r="B17" s="8"/>
      <c r="C17" s="27" t="e">
        <f>VLOOKUP($A17,[1]Participants!$A:$E,4,FALSE)</f>
        <v>#N/A</v>
      </c>
      <c r="D17" s="27" t="e">
        <f>VLOOKUP($A17,[1]Participants!$A:$E,2,FALSE)</f>
        <v>#N/A</v>
      </c>
      <c r="E17" s="27" t="e">
        <f>VLOOKUP($A17,[1]Participants!$A:$E,3,FALSE)</f>
        <v>#N/A</v>
      </c>
      <c r="F17" t="e">
        <f>VLOOKUP($A17,Participants!$A:$E,5,FALSE)</f>
        <v>#N/A</v>
      </c>
      <c r="G17" t="e">
        <f t="shared" si="0"/>
        <v>#N/A</v>
      </c>
    </row>
    <row r="18" spans="2:7">
      <c r="B18" s="8"/>
      <c r="C18" s="27" t="e">
        <f>VLOOKUP($A18,[1]Participants!$A:$E,4,FALSE)</f>
        <v>#N/A</v>
      </c>
      <c r="D18" s="27" t="e">
        <f>VLOOKUP($A18,[1]Participants!$A:$E,2,FALSE)</f>
        <v>#N/A</v>
      </c>
      <c r="E18" s="27" t="e">
        <f>VLOOKUP($A18,[1]Participants!$A:$E,3,FALSE)</f>
        <v>#N/A</v>
      </c>
      <c r="F18" t="e">
        <f>VLOOKUP($A18,Participants!$A:$E,5,FALSE)</f>
        <v>#N/A</v>
      </c>
      <c r="G18" t="e">
        <f t="shared" si="0"/>
        <v>#N/A</v>
      </c>
    </row>
    <row r="19" spans="2:7">
      <c r="B19" s="8"/>
      <c r="C19" s="27" t="e">
        <f>VLOOKUP($A19,[1]Participants!$A:$E,4,FALSE)</f>
        <v>#N/A</v>
      </c>
      <c r="D19" s="27" t="e">
        <f>VLOOKUP($A19,[1]Participants!$A:$E,2,FALSE)</f>
        <v>#N/A</v>
      </c>
      <c r="E19" s="27" t="e">
        <f>VLOOKUP($A19,[1]Participants!$A:$E,3,FALSE)</f>
        <v>#N/A</v>
      </c>
      <c r="F19" t="e">
        <f>VLOOKUP($A19,Participants!$A:$E,5,FALSE)</f>
        <v>#N/A</v>
      </c>
      <c r="G19" t="e">
        <f t="shared" si="0"/>
        <v>#N/A</v>
      </c>
    </row>
    <row r="20" spans="2:7">
      <c r="B20" s="8"/>
      <c r="C20" s="27" t="e">
        <f>VLOOKUP($A20,[1]Participants!$A:$E,4,FALSE)</f>
        <v>#N/A</v>
      </c>
      <c r="D20" s="27" t="e">
        <f>VLOOKUP($A20,[1]Participants!$A:$E,2,FALSE)</f>
        <v>#N/A</v>
      </c>
      <c r="E20" s="27" t="e">
        <f>VLOOKUP($A20,[1]Participants!$A:$E,3,FALSE)</f>
        <v>#N/A</v>
      </c>
      <c r="F20" t="e">
        <f>VLOOKUP($A20,Participants!$A:$E,5,FALSE)</f>
        <v>#N/A</v>
      </c>
      <c r="G20" t="e">
        <f t="shared" si="0"/>
        <v>#N/A</v>
      </c>
    </row>
    <row r="21" spans="2:7">
      <c r="B21" s="8"/>
      <c r="C21" s="27" t="e">
        <f>VLOOKUP($A21,[1]Participants!$A:$E,4,FALSE)</f>
        <v>#N/A</v>
      </c>
      <c r="D21" s="27" t="e">
        <f>VLOOKUP($A21,[1]Participants!$A:$E,2,FALSE)</f>
        <v>#N/A</v>
      </c>
      <c r="E21" s="27" t="e">
        <f>VLOOKUP($A21,[1]Participants!$A:$E,3,FALSE)</f>
        <v>#N/A</v>
      </c>
      <c r="F21" t="e">
        <f>VLOOKUP($A21,Participants!$A:$E,5,FALSE)</f>
        <v>#N/A</v>
      </c>
      <c r="G21" t="e">
        <f t="shared" si="0"/>
        <v>#N/A</v>
      </c>
    </row>
    <row r="22" spans="2:7">
      <c r="B22" s="8"/>
      <c r="C22" s="27" t="e">
        <f>VLOOKUP($A22,[1]Participants!$A:$E,4,FALSE)</f>
        <v>#N/A</v>
      </c>
      <c r="D22" s="27" t="e">
        <f>VLOOKUP($A22,[1]Participants!$A:$E,2,FALSE)</f>
        <v>#N/A</v>
      </c>
      <c r="E22" s="27" t="e">
        <f>VLOOKUP($A22,[1]Participants!$A:$E,3,FALSE)</f>
        <v>#N/A</v>
      </c>
      <c r="F22" t="e">
        <f>VLOOKUP($A22,Participants!$A:$E,5,FALSE)</f>
        <v>#N/A</v>
      </c>
      <c r="G22" t="e">
        <f t="shared" si="0"/>
        <v>#N/A</v>
      </c>
    </row>
    <row r="23" spans="2:7">
      <c r="B23" s="8"/>
      <c r="C23" s="27" t="e">
        <f>VLOOKUP($A23,[1]Participants!$A:$E,4,FALSE)</f>
        <v>#N/A</v>
      </c>
      <c r="D23" s="27" t="e">
        <f>VLOOKUP($A23,[1]Participants!$A:$E,2,FALSE)</f>
        <v>#N/A</v>
      </c>
      <c r="E23" s="27" t="e">
        <f>VLOOKUP($A23,[1]Participants!$A:$E,3,FALSE)</f>
        <v>#N/A</v>
      </c>
      <c r="F23" t="e">
        <f>VLOOKUP($A23,Participants!$A:$E,5,FALSE)</f>
        <v>#N/A</v>
      </c>
      <c r="G23" t="e">
        <f t="shared" si="0"/>
        <v>#N/A</v>
      </c>
    </row>
    <row r="24" spans="2:7">
      <c r="B24" s="8"/>
      <c r="C24" s="27" t="e">
        <f>VLOOKUP($A24,[1]Participants!$A:$E,4,FALSE)</f>
        <v>#N/A</v>
      </c>
      <c r="D24" s="27" t="e">
        <f>VLOOKUP($A24,[1]Participants!$A:$E,2,FALSE)</f>
        <v>#N/A</v>
      </c>
      <c r="E24" s="27" t="e">
        <f>VLOOKUP($A24,[1]Participants!$A:$E,3,FALSE)</f>
        <v>#N/A</v>
      </c>
      <c r="F24" t="e">
        <f>VLOOKUP($A24,Participants!$A:$E,5,FALSE)</f>
        <v>#N/A</v>
      </c>
      <c r="G24" t="e">
        <f t="shared" si="0"/>
        <v>#N/A</v>
      </c>
    </row>
    <row r="25" spans="2:7">
      <c r="B25" s="8"/>
      <c r="C25" s="27" t="e">
        <f>VLOOKUP($A25,[1]Participants!$A:$E,4,FALSE)</f>
        <v>#N/A</v>
      </c>
      <c r="D25" s="27" t="e">
        <f>VLOOKUP($A25,[1]Participants!$A:$E,2,FALSE)</f>
        <v>#N/A</v>
      </c>
      <c r="E25" s="27" t="e">
        <f>VLOOKUP($A25,[1]Participants!$A:$E,3,FALSE)</f>
        <v>#N/A</v>
      </c>
      <c r="F25" t="e">
        <f>VLOOKUP($A25,Participants!$A:$E,5,FALSE)</f>
        <v>#N/A</v>
      </c>
      <c r="G25" t="e">
        <f t="shared" si="0"/>
        <v>#N/A</v>
      </c>
    </row>
    <row r="26" spans="2:7">
      <c r="B26" s="8"/>
      <c r="C26" s="27" t="e">
        <f>VLOOKUP($A26,[1]Participants!$A:$E,4,FALSE)</f>
        <v>#N/A</v>
      </c>
      <c r="D26" s="27" t="e">
        <f>VLOOKUP($A26,[1]Participants!$A:$E,2,FALSE)</f>
        <v>#N/A</v>
      </c>
      <c r="E26" s="27" t="e">
        <f>VLOOKUP($A26,[1]Participants!$A:$E,3,FALSE)</f>
        <v>#N/A</v>
      </c>
      <c r="F26" t="e">
        <f>VLOOKUP($A26,Participants!$A:$E,5,FALSE)</f>
        <v>#N/A</v>
      </c>
      <c r="G26" t="e">
        <f t="shared" si="0"/>
        <v>#N/A</v>
      </c>
    </row>
    <row r="27" spans="2:7">
      <c r="B27" s="8"/>
      <c r="C27" s="27" t="e">
        <f>VLOOKUP($A27,[1]Participants!$A:$E,4,FALSE)</f>
        <v>#N/A</v>
      </c>
      <c r="D27" s="27" t="e">
        <f>VLOOKUP($A27,[1]Participants!$A:$E,2,FALSE)</f>
        <v>#N/A</v>
      </c>
      <c r="E27" s="27" t="e">
        <f>VLOOKUP($A27,[1]Participants!$A:$E,3,FALSE)</f>
        <v>#N/A</v>
      </c>
      <c r="F27" t="e">
        <f>VLOOKUP($A27,Participants!$A:$E,5,FALSE)</f>
        <v>#N/A</v>
      </c>
      <c r="G27" t="e">
        <f t="shared" si="0"/>
        <v>#N/A</v>
      </c>
    </row>
    <row r="28" spans="2:7">
      <c r="B28" s="8"/>
      <c r="C28" s="27" t="e">
        <f>VLOOKUP($A28,[1]Participants!$A:$E,4,FALSE)</f>
        <v>#N/A</v>
      </c>
      <c r="D28" s="27" t="e">
        <f>VLOOKUP($A28,[1]Participants!$A:$E,2,FALSE)</f>
        <v>#N/A</v>
      </c>
      <c r="E28" s="27" t="e">
        <f>VLOOKUP($A28,[1]Participants!$A:$E,3,FALSE)</f>
        <v>#N/A</v>
      </c>
      <c r="F28" t="e">
        <f>VLOOKUP($A28,Participants!$A:$E,5,FALSE)</f>
        <v>#N/A</v>
      </c>
      <c r="G28" t="e">
        <f t="shared" si="0"/>
        <v>#N/A</v>
      </c>
    </row>
    <row r="29" spans="2:7">
      <c r="B29" s="8"/>
      <c r="C29" s="27" t="e">
        <f>VLOOKUP($A29,[1]Participants!$A:$E,4,FALSE)</f>
        <v>#N/A</v>
      </c>
      <c r="D29" s="27" t="e">
        <f>VLOOKUP($A29,[1]Participants!$A:$E,2,FALSE)</f>
        <v>#N/A</v>
      </c>
      <c r="E29" s="27" t="e">
        <f>VLOOKUP($A29,[1]Participants!$A:$E,3,FALSE)</f>
        <v>#N/A</v>
      </c>
      <c r="F29" t="e">
        <f>VLOOKUP($A29,Participants!$A:$E,5,FALSE)</f>
        <v>#N/A</v>
      </c>
      <c r="G29" t="e">
        <f t="shared" si="0"/>
        <v>#N/A</v>
      </c>
    </row>
    <row r="30" spans="2:7">
      <c r="B30" s="8"/>
      <c r="C30" s="27" t="e">
        <f>VLOOKUP($A30,[1]Participants!$A:$E,4,FALSE)</f>
        <v>#N/A</v>
      </c>
      <c r="D30" s="27" t="e">
        <f>VLOOKUP($A30,[1]Participants!$A:$E,2,FALSE)</f>
        <v>#N/A</v>
      </c>
      <c r="E30" s="27" t="e">
        <f>VLOOKUP($A30,[1]Participants!$A:$E,3,FALSE)</f>
        <v>#N/A</v>
      </c>
      <c r="F30" t="e">
        <f>VLOOKUP($A30,Participants!$A:$E,5,FALSE)</f>
        <v>#N/A</v>
      </c>
      <c r="G30" t="e">
        <f t="shared" si="0"/>
        <v>#N/A</v>
      </c>
    </row>
    <row r="31" spans="2:7">
      <c r="B31" s="8"/>
      <c r="C31" s="27" t="e">
        <f>VLOOKUP($A31,[1]Participants!$A:$E,4,FALSE)</f>
        <v>#N/A</v>
      </c>
      <c r="D31" s="27" t="e">
        <f>VLOOKUP($A31,[1]Participants!$A:$E,2,FALSE)</f>
        <v>#N/A</v>
      </c>
      <c r="E31" s="27" t="e">
        <f>VLOOKUP($A31,[1]Participants!$A:$E,3,FALSE)</f>
        <v>#N/A</v>
      </c>
      <c r="F31" t="e">
        <f>VLOOKUP($A31,Participants!$A:$E,5,FALSE)</f>
        <v>#N/A</v>
      </c>
      <c r="G31" t="e">
        <f t="shared" si="0"/>
        <v>#N/A</v>
      </c>
    </row>
    <row r="32" spans="2:7">
      <c r="B32" s="8"/>
      <c r="C32" s="27" t="e">
        <f>VLOOKUP($A32,[1]Participants!$A:$E,4,FALSE)</f>
        <v>#N/A</v>
      </c>
      <c r="D32" s="27" t="e">
        <f>VLOOKUP($A32,[1]Participants!$A:$E,2,FALSE)</f>
        <v>#N/A</v>
      </c>
      <c r="E32" s="27" t="e">
        <f>VLOOKUP($A32,[1]Participants!$A:$E,3,FALSE)</f>
        <v>#N/A</v>
      </c>
      <c r="F32" t="e">
        <f>VLOOKUP($A32,Participants!$A:$E,5,FALSE)</f>
        <v>#N/A</v>
      </c>
      <c r="G32" t="e">
        <f t="shared" si="0"/>
        <v>#N/A</v>
      </c>
    </row>
    <row r="33" spans="2:7">
      <c r="B33" s="8"/>
      <c r="C33" s="27" t="e">
        <f>VLOOKUP($A33,[1]Participants!$A:$E,4,FALSE)</f>
        <v>#N/A</v>
      </c>
      <c r="D33" s="27" t="e">
        <f>VLOOKUP($A33,[1]Participants!$A:$E,2,FALSE)</f>
        <v>#N/A</v>
      </c>
      <c r="E33" s="27" t="e">
        <f>VLOOKUP($A33,[1]Participants!$A:$E,3,FALSE)</f>
        <v>#N/A</v>
      </c>
      <c r="F33" t="e">
        <f>VLOOKUP($A33,Participants!$A:$E,5,FALSE)</f>
        <v>#N/A</v>
      </c>
      <c r="G33" t="e">
        <f t="shared" si="0"/>
        <v>#N/A</v>
      </c>
    </row>
    <row r="34" spans="2:7">
      <c r="B34" s="8"/>
      <c r="C34" s="27" t="e">
        <f>VLOOKUP($A34,[1]Participants!$A:$E,4,FALSE)</f>
        <v>#N/A</v>
      </c>
      <c r="D34" s="27" t="e">
        <f>VLOOKUP($A34,[1]Participants!$A:$E,2,FALSE)</f>
        <v>#N/A</v>
      </c>
      <c r="E34" s="27" t="e">
        <f>VLOOKUP($A34,[1]Participants!$A:$E,3,FALSE)</f>
        <v>#N/A</v>
      </c>
      <c r="F34" t="e">
        <f>VLOOKUP($A34,Participants!$A:$E,5,FALSE)</f>
        <v>#N/A</v>
      </c>
      <c r="G34" t="e">
        <f t="shared" si="0"/>
        <v>#N/A</v>
      </c>
    </row>
    <row r="35" spans="2:7">
      <c r="B35" s="8"/>
      <c r="C35" s="27" t="e">
        <f>VLOOKUP($A35,[1]Participants!$A:$E,4,FALSE)</f>
        <v>#N/A</v>
      </c>
      <c r="D35" s="27" t="e">
        <f>VLOOKUP($A35,[1]Participants!$A:$E,2,FALSE)</f>
        <v>#N/A</v>
      </c>
      <c r="E35" s="27" t="e">
        <f>VLOOKUP($A35,[1]Participants!$A:$E,3,FALSE)</f>
        <v>#N/A</v>
      </c>
      <c r="F35" t="e">
        <f>VLOOKUP($A35,Participants!$A:$E,5,FALSE)</f>
        <v>#N/A</v>
      </c>
      <c r="G35" t="e">
        <f t="shared" si="0"/>
        <v>#N/A</v>
      </c>
    </row>
    <row r="36" spans="2:7">
      <c r="B36" s="8"/>
      <c r="C36" s="27" t="e">
        <f>VLOOKUP($A36,[1]Participants!$A:$E,4,FALSE)</f>
        <v>#N/A</v>
      </c>
      <c r="D36" s="27" t="e">
        <f>VLOOKUP($A36,[1]Participants!$A:$E,2,FALSE)</f>
        <v>#N/A</v>
      </c>
      <c r="E36" s="27" t="e">
        <f>VLOOKUP($A36,[1]Participants!$A:$E,3,FALSE)</f>
        <v>#N/A</v>
      </c>
      <c r="F36" t="e">
        <f>VLOOKUP($A36,Participants!$A:$E,5,FALSE)</f>
        <v>#N/A</v>
      </c>
      <c r="G36" t="e">
        <f t="shared" si="0"/>
        <v>#N/A</v>
      </c>
    </row>
    <row r="37" spans="2:7">
      <c r="B37" s="8"/>
      <c r="C37" s="27" t="e">
        <f>VLOOKUP($A37,[1]Participants!$A:$E,4,FALSE)</f>
        <v>#N/A</v>
      </c>
      <c r="D37" s="27" t="e">
        <f>VLOOKUP($A37,[1]Participants!$A:$E,2,FALSE)</f>
        <v>#N/A</v>
      </c>
      <c r="E37" s="27" t="e">
        <f>VLOOKUP($A37,[1]Participants!$A:$E,3,FALSE)</f>
        <v>#N/A</v>
      </c>
      <c r="F37" t="e">
        <f>VLOOKUP($A37,Participants!$A:$E,5,FALSE)</f>
        <v>#N/A</v>
      </c>
      <c r="G37" t="e">
        <f t="shared" si="0"/>
        <v>#N/A</v>
      </c>
    </row>
    <row r="38" spans="2:7">
      <c r="B38" s="8"/>
      <c r="C38" s="27" t="e">
        <f>VLOOKUP($A38,[1]Participants!$A:$E,4,FALSE)</f>
        <v>#N/A</v>
      </c>
      <c r="D38" s="27" t="e">
        <f>VLOOKUP($A38,[1]Participants!$A:$E,2,FALSE)</f>
        <v>#N/A</v>
      </c>
      <c r="E38" s="27" t="e">
        <f>VLOOKUP($A38,[1]Participants!$A:$E,3,FALSE)</f>
        <v>#N/A</v>
      </c>
      <c r="F38" t="e">
        <f>VLOOKUP($A38,Participants!$A:$E,5,FALSE)</f>
        <v>#N/A</v>
      </c>
      <c r="G38" t="e">
        <f t="shared" si="0"/>
        <v>#N/A</v>
      </c>
    </row>
    <row r="39" spans="2:7">
      <c r="B39" s="8"/>
      <c r="C39" s="27" t="e">
        <f>VLOOKUP($A39,[1]Participants!$A:$E,4,FALSE)</f>
        <v>#N/A</v>
      </c>
      <c r="D39" s="27" t="e">
        <f>VLOOKUP($A39,[1]Participants!$A:$E,2,FALSE)</f>
        <v>#N/A</v>
      </c>
      <c r="E39" s="27" t="e">
        <f>VLOOKUP($A39,[1]Participants!$A:$E,3,FALSE)</f>
        <v>#N/A</v>
      </c>
      <c r="F39" t="e">
        <f>VLOOKUP($A39,Participants!$A:$E,5,FALSE)</f>
        <v>#N/A</v>
      </c>
      <c r="G39" t="e">
        <f t="shared" si="0"/>
        <v>#N/A</v>
      </c>
    </row>
    <row r="40" spans="2:7">
      <c r="B40" s="8"/>
      <c r="C40" s="27" t="e">
        <f>VLOOKUP($A40,[1]Participants!$A:$E,4,FALSE)</f>
        <v>#N/A</v>
      </c>
      <c r="D40" s="27" t="e">
        <f>VLOOKUP($A40,[1]Participants!$A:$E,2,FALSE)</f>
        <v>#N/A</v>
      </c>
      <c r="E40" s="27" t="e">
        <f>VLOOKUP($A40,[1]Participants!$A:$E,3,FALSE)</f>
        <v>#N/A</v>
      </c>
      <c r="F40" t="e">
        <f>VLOOKUP($A40,Participants!$A:$E,5,FALSE)</f>
        <v>#N/A</v>
      </c>
      <c r="G40" t="e">
        <f t="shared" si="0"/>
        <v>#N/A</v>
      </c>
    </row>
    <row r="41" spans="2:7">
      <c r="B41" s="8"/>
      <c r="C41" s="27" t="e">
        <f>VLOOKUP($A41,[1]Participants!$A:$E,4,FALSE)</f>
        <v>#N/A</v>
      </c>
      <c r="D41" s="27" t="e">
        <f>VLOOKUP($A41,[1]Participants!$A:$E,2,FALSE)</f>
        <v>#N/A</v>
      </c>
      <c r="E41" s="27" t="e">
        <f>VLOOKUP($A41,[1]Participants!$A:$E,3,FALSE)</f>
        <v>#N/A</v>
      </c>
      <c r="F41" t="e">
        <f>VLOOKUP($A41,Participants!$A:$E,5,FALSE)</f>
        <v>#N/A</v>
      </c>
      <c r="G41" t="e">
        <f t="shared" si="0"/>
        <v>#N/A</v>
      </c>
    </row>
    <row r="42" spans="2:7">
      <c r="B42" s="8"/>
      <c r="C42" s="27" t="e">
        <f>VLOOKUP($A42,[1]Participants!$A:$E,4,FALSE)</f>
        <v>#N/A</v>
      </c>
      <c r="D42" s="27" t="e">
        <f>VLOOKUP($A42,[1]Participants!$A:$E,2,FALSE)</f>
        <v>#N/A</v>
      </c>
      <c r="E42" s="27" t="e">
        <f>VLOOKUP($A42,[1]Participants!$A:$E,3,FALSE)</f>
        <v>#N/A</v>
      </c>
      <c r="F42" t="e">
        <f>VLOOKUP($A42,Participants!$A:$E,5,FALSE)</f>
        <v>#N/A</v>
      </c>
      <c r="G42" t="e">
        <f t="shared" si="0"/>
        <v>#N/A</v>
      </c>
    </row>
    <row r="43" spans="2:7">
      <c r="B43" s="8"/>
      <c r="C43" s="27" t="e">
        <f>VLOOKUP($A43,[1]Participants!$A:$E,4,FALSE)</f>
        <v>#N/A</v>
      </c>
      <c r="D43" s="27" t="e">
        <f>VLOOKUP($A43,[1]Participants!$A:$E,2,FALSE)</f>
        <v>#N/A</v>
      </c>
      <c r="E43" s="27" t="e">
        <f>VLOOKUP($A43,[1]Participants!$A:$E,3,FALSE)</f>
        <v>#N/A</v>
      </c>
      <c r="F43" t="e">
        <f>VLOOKUP($A43,Participants!$A:$E,5,FALSE)</f>
        <v>#N/A</v>
      </c>
      <c r="G43" t="e">
        <f t="shared" si="0"/>
        <v>#N/A</v>
      </c>
    </row>
    <row r="44" spans="2:7">
      <c r="B44" s="8"/>
      <c r="C44" s="27" t="e">
        <f>VLOOKUP($A44,[1]Participants!$A:$E,4,FALSE)</f>
        <v>#N/A</v>
      </c>
      <c r="D44" s="27" t="e">
        <f>VLOOKUP($A44,[1]Participants!$A:$E,2,FALSE)</f>
        <v>#N/A</v>
      </c>
      <c r="E44" s="27" t="e">
        <f>VLOOKUP($A44,[1]Participants!$A:$E,3,FALSE)</f>
        <v>#N/A</v>
      </c>
      <c r="F44" t="e">
        <f>VLOOKUP($A44,Participants!$A:$E,5,FALSE)</f>
        <v>#N/A</v>
      </c>
      <c r="G44" t="e">
        <f t="shared" si="0"/>
        <v>#N/A</v>
      </c>
    </row>
    <row r="45" spans="2:7">
      <c r="B45" s="8"/>
      <c r="C45" s="27" t="e">
        <f>VLOOKUP($A45,[1]Participants!$A:$E,4,FALSE)</f>
        <v>#N/A</v>
      </c>
      <c r="D45" s="27" t="e">
        <f>VLOOKUP($A45,[1]Participants!$A:$E,2,FALSE)</f>
        <v>#N/A</v>
      </c>
      <c r="E45" s="27" t="e">
        <f>VLOOKUP($A45,[1]Participants!$A:$E,3,FALSE)</f>
        <v>#N/A</v>
      </c>
      <c r="F45" t="e">
        <f>VLOOKUP($A45,Participants!$A:$E,5,FALSE)</f>
        <v>#N/A</v>
      </c>
      <c r="G45" t="e">
        <f t="shared" si="0"/>
        <v>#N/A</v>
      </c>
    </row>
    <row r="46" spans="2:7">
      <c r="B46" s="8"/>
      <c r="C46" s="27" t="e">
        <f>VLOOKUP($A46,[1]Participants!$A:$E,4,FALSE)</f>
        <v>#N/A</v>
      </c>
      <c r="D46" s="27" t="e">
        <f>VLOOKUP($A46,[1]Participants!$A:$E,2,FALSE)</f>
        <v>#N/A</v>
      </c>
      <c r="E46" s="27" t="e">
        <f>VLOOKUP($A46,[1]Participants!$A:$E,3,FALSE)</f>
        <v>#N/A</v>
      </c>
      <c r="F46" t="e">
        <f>VLOOKUP($A46,Participants!$A:$E,5,FALSE)</f>
        <v>#N/A</v>
      </c>
      <c r="G46" t="e">
        <f t="shared" si="0"/>
        <v>#N/A</v>
      </c>
    </row>
    <row r="47" spans="2:7">
      <c r="B47" s="8"/>
      <c r="C47" s="27" t="e">
        <f>VLOOKUP($A47,[1]Participants!$A:$E,4,FALSE)</f>
        <v>#N/A</v>
      </c>
      <c r="D47" s="27" t="e">
        <f>VLOOKUP($A47,[1]Participants!$A:$E,2,FALSE)</f>
        <v>#N/A</v>
      </c>
      <c r="E47" s="27" t="e">
        <f>VLOOKUP($A47,[1]Participants!$A:$E,3,FALSE)</f>
        <v>#N/A</v>
      </c>
      <c r="F47" t="e">
        <f>VLOOKUP($A47,Participants!$A:$E,5,FALSE)</f>
        <v>#N/A</v>
      </c>
      <c r="G47" t="e">
        <f t="shared" si="0"/>
        <v>#N/A</v>
      </c>
    </row>
    <row r="48" spans="2:7">
      <c r="B48" s="8"/>
      <c r="C48" s="27" t="e">
        <f>VLOOKUP($A48,[1]Participants!$A:$E,4,FALSE)</f>
        <v>#N/A</v>
      </c>
      <c r="D48" s="27" t="e">
        <f>VLOOKUP($A48,[1]Participants!$A:$E,2,FALSE)</f>
        <v>#N/A</v>
      </c>
      <c r="E48" s="27" t="e">
        <f>VLOOKUP($A48,[1]Participants!$A:$E,3,FALSE)</f>
        <v>#N/A</v>
      </c>
      <c r="F48" t="e">
        <f>VLOOKUP($A48,Participants!$A:$E,5,FALSE)</f>
        <v>#N/A</v>
      </c>
      <c r="G48" t="e">
        <f t="shared" si="0"/>
        <v>#N/A</v>
      </c>
    </row>
    <row r="49" spans="2:7">
      <c r="B49" s="8"/>
      <c r="C49" s="27" t="e">
        <f>VLOOKUP($A49,[1]Participants!$A:$E,4,FALSE)</f>
        <v>#N/A</v>
      </c>
      <c r="D49" s="27" t="e">
        <f>VLOOKUP($A49,[1]Participants!$A:$E,2,FALSE)</f>
        <v>#N/A</v>
      </c>
      <c r="E49" s="27" t="e">
        <f>VLOOKUP($A49,[1]Participants!$A:$E,3,FALSE)</f>
        <v>#N/A</v>
      </c>
      <c r="F49" t="e">
        <f>VLOOKUP($A49,Participants!$A:$E,5,FALSE)</f>
        <v>#N/A</v>
      </c>
      <c r="G49" t="e">
        <f t="shared" si="0"/>
        <v>#N/A</v>
      </c>
    </row>
    <row r="50" spans="2:7">
      <c r="B50" s="8"/>
      <c r="C50" s="27" t="e">
        <f>VLOOKUP($A50,[1]Participants!$A:$E,4,FALSE)</f>
        <v>#N/A</v>
      </c>
      <c r="D50" s="27" t="e">
        <f>VLOOKUP($A50,[1]Participants!$A:$E,2,FALSE)</f>
        <v>#N/A</v>
      </c>
      <c r="E50" s="27" t="e">
        <f>VLOOKUP($A50,[1]Participants!$A:$E,3,FALSE)</f>
        <v>#N/A</v>
      </c>
      <c r="F50" t="e">
        <f>VLOOKUP($A50,Participants!$A:$E,5,FALSE)</f>
        <v>#N/A</v>
      </c>
      <c r="G50" t="e">
        <f t="shared" si="0"/>
        <v>#N/A</v>
      </c>
    </row>
    <row r="51" spans="2:7">
      <c r="B51" s="8"/>
      <c r="C51" s="27" t="e">
        <f>VLOOKUP($A51,[1]Participants!$A:$E,4,FALSE)</f>
        <v>#N/A</v>
      </c>
      <c r="D51" s="27" t="e">
        <f>VLOOKUP($A51,[1]Participants!$A:$E,2,FALSE)</f>
        <v>#N/A</v>
      </c>
      <c r="E51" s="27" t="e">
        <f>VLOOKUP($A51,[1]Participants!$A:$E,3,FALSE)</f>
        <v>#N/A</v>
      </c>
      <c r="F51" t="e">
        <f>VLOOKUP($A51,Participants!$A:$E,5,FALSE)</f>
        <v>#N/A</v>
      </c>
      <c r="G51" t="e">
        <f t="shared" si="0"/>
        <v>#N/A</v>
      </c>
    </row>
    <row r="52" spans="2:7">
      <c r="B52" s="8"/>
      <c r="C52" s="27" t="e">
        <f>VLOOKUP($A52,[1]Participants!$A:$E,4,FALSE)</f>
        <v>#N/A</v>
      </c>
      <c r="D52" s="27" t="e">
        <f>VLOOKUP($A52,[1]Participants!$A:$E,2,FALSE)</f>
        <v>#N/A</v>
      </c>
      <c r="E52" s="27" t="e">
        <f>VLOOKUP($A52,[1]Participants!$A:$E,3,FALSE)</f>
        <v>#N/A</v>
      </c>
      <c r="F52" t="e">
        <f>VLOOKUP($A52,Participants!$A:$E,5,FALSE)</f>
        <v>#N/A</v>
      </c>
      <c r="G52" t="e">
        <f t="shared" si="0"/>
        <v>#N/A</v>
      </c>
    </row>
    <row r="53" spans="2:7">
      <c r="B53" s="8"/>
      <c r="C53" s="27" t="e">
        <f>VLOOKUP($A53,[1]Participants!$A:$E,4,FALSE)</f>
        <v>#N/A</v>
      </c>
      <c r="D53" s="27" t="e">
        <f>VLOOKUP($A53,[1]Participants!$A:$E,2,FALSE)</f>
        <v>#N/A</v>
      </c>
      <c r="E53" s="27" t="e">
        <f>VLOOKUP($A53,[1]Participants!$A:$E,3,FALSE)</f>
        <v>#N/A</v>
      </c>
      <c r="F53" t="e">
        <f>VLOOKUP($A53,Participants!$A:$E,5,FALSE)</f>
        <v>#N/A</v>
      </c>
      <c r="G53" t="e">
        <f t="shared" si="0"/>
        <v>#N/A</v>
      </c>
    </row>
    <row r="54" spans="2:7">
      <c r="B54" s="8"/>
      <c r="C54" s="27" t="e">
        <f>VLOOKUP($A54,[1]Participants!$A:$E,4,FALSE)</f>
        <v>#N/A</v>
      </c>
      <c r="D54" s="27" t="e">
        <f>VLOOKUP($A54,[1]Participants!$A:$E,2,FALSE)</f>
        <v>#N/A</v>
      </c>
      <c r="E54" s="27" t="e">
        <f>VLOOKUP($A54,[1]Participants!$A:$E,3,FALSE)</f>
        <v>#N/A</v>
      </c>
      <c r="F54" t="e">
        <f>VLOOKUP($A54,Participants!$A:$E,5,FALSE)</f>
        <v>#N/A</v>
      </c>
      <c r="G54" t="e">
        <f t="shared" si="0"/>
        <v>#N/A</v>
      </c>
    </row>
    <row r="55" spans="2:7">
      <c r="B55" s="8"/>
      <c r="C55" s="27" t="e">
        <f>VLOOKUP($A55,[1]Participants!$A:$E,4,FALSE)</f>
        <v>#N/A</v>
      </c>
      <c r="D55" s="27" t="e">
        <f>VLOOKUP($A55,[1]Participants!$A:$E,2,FALSE)</f>
        <v>#N/A</v>
      </c>
      <c r="E55" s="27" t="e">
        <f>VLOOKUP($A55,[1]Participants!$A:$E,3,FALSE)</f>
        <v>#N/A</v>
      </c>
      <c r="F55" t="e">
        <f>VLOOKUP($A55,Participants!$A:$E,5,FALSE)</f>
        <v>#N/A</v>
      </c>
      <c r="G55" t="e">
        <f t="shared" si="0"/>
        <v>#N/A</v>
      </c>
    </row>
    <row r="56" spans="2:7">
      <c r="B56" s="8"/>
      <c r="C56" s="27" t="e">
        <f>VLOOKUP($A56,[1]Participants!$A:$E,4,FALSE)</f>
        <v>#N/A</v>
      </c>
      <c r="D56" s="27" t="e">
        <f>VLOOKUP($A56,[1]Participants!$A:$E,2,FALSE)</f>
        <v>#N/A</v>
      </c>
      <c r="E56" s="27" t="e">
        <f>VLOOKUP($A56,[1]Participants!$A:$E,3,FALSE)</f>
        <v>#N/A</v>
      </c>
      <c r="F56" t="e">
        <f>VLOOKUP($A56,Participants!$A:$E,5,FALSE)</f>
        <v>#N/A</v>
      </c>
      <c r="G56" t="e">
        <f t="shared" si="0"/>
        <v>#N/A</v>
      </c>
    </row>
    <row r="57" spans="2:7">
      <c r="B57" s="8"/>
      <c r="C57" s="27" t="e">
        <f>VLOOKUP($A57,[1]Participants!$A:$E,4,FALSE)</f>
        <v>#N/A</v>
      </c>
      <c r="D57" s="27" t="e">
        <f>VLOOKUP($A57,[1]Participants!$A:$E,2,FALSE)</f>
        <v>#N/A</v>
      </c>
      <c r="E57" s="27" t="e">
        <f>VLOOKUP($A57,[1]Participants!$A:$E,3,FALSE)</f>
        <v>#N/A</v>
      </c>
      <c r="F57" t="e">
        <f>VLOOKUP($A57,Participants!$A:$E,5,FALSE)</f>
        <v>#N/A</v>
      </c>
      <c r="G57" t="e">
        <f t="shared" si="0"/>
        <v>#N/A</v>
      </c>
    </row>
    <row r="58" spans="2:7">
      <c r="B58" s="8"/>
      <c r="C58" s="27" t="e">
        <f>VLOOKUP($A58,[1]Participants!$A:$E,4,FALSE)</f>
        <v>#N/A</v>
      </c>
      <c r="D58" s="27" t="e">
        <f>VLOOKUP($A58,[1]Participants!$A:$E,2,FALSE)</f>
        <v>#N/A</v>
      </c>
      <c r="E58" s="27" t="e">
        <f>VLOOKUP($A58,[1]Participants!$A:$E,3,FALSE)</f>
        <v>#N/A</v>
      </c>
      <c r="F58" t="e">
        <f>VLOOKUP($A58,Participants!$A:$E,5,FALSE)</f>
        <v>#N/A</v>
      </c>
      <c r="G58" t="e">
        <f t="shared" si="0"/>
        <v>#N/A</v>
      </c>
    </row>
    <row r="59" spans="2:7">
      <c r="B59" s="8"/>
      <c r="C59" s="27" t="e">
        <f>VLOOKUP($A59,[1]Participants!$A:$E,4,FALSE)</f>
        <v>#N/A</v>
      </c>
      <c r="D59" s="27" t="e">
        <f>VLOOKUP($A59,[1]Participants!$A:$E,2,FALSE)</f>
        <v>#N/A</v>
      </c>
      <c r="E59" s="27" t="e">
        <f>VLOOKUP($A59,[1]Participants!$A:$E,3,FALSE)</f>
        <v>#N/A</v>
      </c>
      <c r="F59" t="e">
        <f>VLOOKUP($A59,Participants!$A:$E,5,FALSE)</f>
        <v>#N/A</v>
      </c>
      <c r="G59" t="e">
        <f t="shared" si="0"/>
        <v>#N/A</v>
      </c>
    </row>
    <row r="60" spans="2:7">
      <c r="B60" s="8"/>
      <c r="C60" s="27" t="e">
        <f>VLOOKUP($A60,[1]Participants!$A:$E,4,FALSE)</f>
        <v>#N/A</v>
      </c>
      <c r="D60" s="27" t="e">
        <f>VLOOKUP($A60,[1]Participants!$A:$E,2,FALSE)</f>
        <v>#N/A</v>
      </c>
      <c r="E60" s="27" t="e">
        <f>VLOOKUP($A60,[1]Participants!$A:$E,3,FALSE)</f>
        <v>#N/A</v>
      </c>
      <c r="F60" t="e">
        <f>VLOOKUP($A60,Participants!$A:$E,5,FALSE)</f>
        <v>#N/A</v>
      </c>
      <c r="G60" t="e">
        <f t="shared" si="0"/>
        <v>#N/A</v>
      </c>
    </row>
    <row r="61" spans="2:7">
      <c r="B61" s="8"/>
      <c r="C61" s="27" t="e">
        <f>VLOOKUP($A61,[1]Participants!$A:$E,4,FALSE)</f>
        <v>#N/A</v>
      </c>
      <c r="D61" s="27" t="e">
        <f>VLOOKUP($A61,[1]Participants!$A:$E,2,FALSE)</f>
        <v>#N/A</v>
      </c>
      <c r="E61" s="27" t="e">
        <f>VLOOKUP($A61,[1]Participants!$A:$E,3,FALSE)</f>
        <v>#N/A</v>
      </c>
      <c r="F61" t="e">
        <f>VLOOKUP($A61,Participants!$A:$E,5,FALSE)</f>
        <v>#N/A</v>
      </c>
      <c r="G61" t="e">
        <f t="shared" si="0"/>
        <v>#N/A</v>
      </c>
    </row>
    <row r="62" spans="2:7">
      <c r="B62" s="8"/>
      <c r="C62" s="27" t="e">
        <f>VLOOKUP($A62,[1]Participants!$A:$E,4,FALSE)</f>
        <v>#N/A</v>
      </c>
      <c r="D62" s="27" t="e">
        <f>VLOOKUP($A62,[1]Participants!$A:$E,2,FALSE)</f>
        <v>#N/A</v>
      </c>
      <c r="E62" s="27" t="e">
        <f>VLOOKUP($A62,[1]Participants!$A:$E,3,FALSE)</f>
        <v>#N/A</v>
      </c>
      <c r="F62" t="e">
        <f>VLOOKUP($A62,Participants!$A:$E,5,FALSE)</f>
        <v>#N/A</v>
      </c>
      <c r="G62" t="e">
        <f t="shared" si="0"/>
        <v>#N/A</v>
      </c>
    </row>
    <row r="63" spans="2:7">
      <c r="B63" s="8"/>
      <c r="C63" s="27" t="e">
        <f>VLOOKUP($A63,[1]Participants!$A:$E,4,FALSE)</f>
        <v>#N/A</v>
      </c>
      <c r="D63" s="27" t="e">
        <f>VLOOKUP($A63,[1]Participants!$A:$E,2,FALSE)</f>
        <v>#N/A</v>
      </c>
      <c r="E63" s="27" t="e">
        <f>VLOOKUP($A63,[1]Participants!$A:$E,3,FALSE)</f>
        <v>#N/A</v>
      </c>
      <c r="F63" t="e">
        <f>VLOOKUP($A63,Participants!$A:$E,5,FALSE)</f>
        <v>#N/A</v>
      </c>
      <c r="G63" t="e">
        <f t="shared" si="0"/>
        <v>#N/A</v>
      </c>
    </row>
    <row r="64" spans="2:7">
      <c r="B64" s="8"/>
      <c r="C64" s="27" t="e">
        <f>VLOOKUP($A64,[1]Participants!$A:$E,4,FALSE)</f>
        <v>#N/A</v>
      </c>
      <c r="D64" s="27" t="e">
        <f>VLOOKUP($A64,[1]Participants!$A:$E,2,FALSE)</f>
        <v>#N/A</v>
      </c>
      <c r="E64" s="27" t="e">
        <f>VLOOKUP($A64,[1]Participants!$A:$E,3,FALSE)</f>
        <v>#N/A</v>
      </c>
      <c r="F64" t="e">
        <f>VLOOKUP($A64,Participants!$A:$E,5,FALSE)</f>
        <v>#N/A</v>
      </c>
      <c r="G64" t="e">
        <f t="shared" si="0"/>
        <v>#N/A</v>
      </c>
    </row>
    <row r="65" spans="2:7">
      <c r="B65" s="8"/>
      <c r="C65" s="27" t="e">
        <f>VLOOKUP($A65,[1]Participants!$A:$E,4,FALSE)</f>
        <v>#N/A</v>
      </c>
      <c r="D65" s="27" t="e">
        <f>VLOOKUP($A65,[1]Participants!$A:$E,2,FALSE)</f>
        <v>#N/A</v>
      </c>
      <c r="E65" s="27" t="e">
        <f>VLOOKUP($A65,[1]Participants!$A:$E,3,FALSE)</f>
        <v>#N/A</v>
      </c>
      <c r="F65" t="e">
        <f>VLOOKUP($A65,Participants!$A:$E,5,FALSE)</f>
        <v>#N/A</v>
      </c>
      <c r="G65" t="e">
        <f t="shared" si="0"/>
        <v>#N/A</v>
      </c>
    </row>
    <row r="66" spans="2:7">
      <c r="B66" s="8"/>
      <c r="C66" s="27" t="e">
        <f>VLOOKUP($A66,[1]Participants!$A:$E,4,FALSE)</f>
        <v>#N/A</v>
      </c>
      <c r="D66" s="27" t="e">
        <f>VLOOKUP($A66,[1]Participants!$A:$E,2,FALSE)</f>
        <v>#N/A</v>
      </c>
      <c r="E66" s="27" t="e">
        <f>VLOOKUP($A66,[1]Participants!$A:$E,3,FALSE)</f>
        <v>#N/A</v>
      </c>
      <c r="F66" t="e">
        <f>VLOOKUP($A66,Participants!$A:$E,5,FALSE)</f>
        <v>#N/A</v>
      </c>
      <c r="G66" t="e">
        <f t="shared" si="0"/>
        <v>#N/A</v>
      </c>
    </row>
    <row r="67" spans="2:7">
      <c r="B67" s="8"/>
      <c r="C67" s="27" t="e">
        <f>VLOOKUP($A67,[1]Participants!$A:$E,4,FALSE)</f>
        <v>#N/A</v>
      </c>
      <c r="D67" s="27" t="e">
        <f>VLOOKUP($A67,[1]Participants!$A:$E,2,FALSE)</f>
        <v>#N/A</v>
      </c>
      <c r="E67" s="27" t="e">
        <f>VLOOKUP($A67,[1]Participants!$A:$E,3,FALSE)</f>
        <v>#N/A</v>
      </c>
      <c r="F67" t="e">
        <f>VLOOKUP($A67,Participants!$A:$E,5,FALSE)</f>
        <v>#N/A</v>
      </c>
      <c r="G67" t="e">
        <f t="shared" ref="G67:G101" si="1">RANK(B67,$B$1:$B$97,0)</f>
        <v>#N/A</v>
      </c>
    </row>
    <row r="68" spans="2:7">
      <c r="B68" s="8"/>
      <c r="C68" s="27" t="e">
        <f>VLOOKUP($A68,[1]Participants!$A:$E,4,FALSE)</f>
        <v>#N/A</v>
      </c>
      <c r="D68" s="27" t="e">
        <f>VLOOKUP($A68,[1]Participants!$A:$E,2,FALSE)</f>
        <v>#N/A</v>
      </c>
      <c r="E68" s="27" t="e">
        <f>VLOOKUP($A68,[1]Participants!$A:$E,3,FALSE)</f>
        <v>#N/A</v>
      </c>
      <c r="F68" t="e">
        <f>VLOOKUP($A68,Participants!$A:$E,5,FALSE)</f>
        <v>#N/A</v>
      </c>
      <c r="G68" t="e">
        <f t="shared" si="1"/>
        <v>#N/A</v>
      </c>
    </row>
    <row r="69" spans="2:7">
      <c r="B69" s="8"/>
      <c r="C69" s="27" t="e">
        <f>VLOOKUP($A69,[1]Participants!$A:$E,4,FALSE)</f>
        <v>#N/A</v>
      </c>
      <c r="D69" s="27" t="e">
        <f>VLOOKUP($A69,[1]Participants!$A:$E,2,FALSE)</f>
        <v>#N/A</v>
      </c>
      <c r="E69" s="27" t="e">
        <f>VLOOKUP($A69,[1]Participants!$A:$E,3,FALSE)</f>
        <v>#N/A</v>
      </c>
      <c r="F69" t="e">
        <f>VLOOKUP($A69,Participants!$A:$E,5,FALSE)</f>
        <v>#N/A</v>
      </c>
      <c r="G69" t="e">
        <f t="shared" si="1"/>
        <v>#N/A</v>
      </c>
    </row>
    <row r="70" spans="2:7">
      <c r="B70" s="8"/>
      <c r="C70" s="27" t="e">
        <f>VLOOKUP($A70,[1]Participants!$A:$E,4,FALSE)</f>
        <v>#N/A</v>
      </c>
      <c r="D70" s="27" t="e">
        <f>VLOOKUP($A70,[1]Participants!$A:$E,2,FALSE)</f>
        <v>#N/A</v>
      </c>
      <c r="E70" s="27" t="e">
        <f>VLOOKUP($A70,[1]Participants!$A:$E,3,FALSE)</f>
        <v>#N/A</v>
      </c>
      <c r="F70" t="e">
        <f>VLOOKUP($A70,Participants!$A:$E,5,FALSE)</f>
        <v>#N/A</v>
      </c>
      <c r="G70" t="e">
        <f t="shared" si="1"/>
        <v>#N/A</v>
      </c>
    </row>
    <row r="71" spans="2:7">
      <c r="B71" s="8"/>
      <c r="C71" s="27" t="e">
        <f>VLOOKUP($A71,[1]Participants!$A:$E,4,FALSE)</f>
        <v>#N/A</v>
      </c>
      <c r="D71" s="27" t="e">
        <f>VLOOKUP($A71,[1]Participants!$A:$E,2,FALSE)</f>
        <v>#N/A</v>
      </c>
      <c r="E71" s="27" t="e">
        <f>VLOOKUP($A71,[1]Participants!$A:$E,3,FALSE)</f>
        <v>#N/A</v>
      </c>
      <c r="F71" t="e">
        <f>VLOOKUP($A71,Participants!$A:$E,5,FALSE)</f>
        <v>#N/A</v>
      </c>
      <c r="G71" t="e">
        <f t="shared" si="1"/>
        <v>#N/A</v>
      </c>
    </row>
    <row r="72" spans="2:7">
      <c r="B72" s="8"/>
      <c r="C72" s="27" t="e">
        <f>VLOOKUP($A72,[1]Participants!$A:$E,4,FALSE)</f>
        <v>#N/A</v>
      </c>
      <c r="D72" s="27" t="e">
        <f>VLOOKUP($A72,[1]Participants!$A:$E,2,FALSE)</f>
        <v>#N/A</v>
      </c>
      <c r="E72" s="27" t="e">
        <f>VLOOKUP($A72,[1]Participants!$A:$E,3,FALSE)</f>
        <v>#N/A</v>
      </c>
      <c r="F72" t="e">
        <f>VLOOKUP($A72,Participants!$A:$E,5,FALSE)</f>
        <v>#N/A</v>
      </c>
      <c r="G72" t="e">
        <f t="shared" si="1"/>
        <v>#N/A</v>
      </c>
    </row>
    <row r="73" spans="2:7">
      <c r="B73" s="8"/>
      <c r="C73" s="27" t="e">
        <f>VLOOKUP($A73,[1]Participants!$A:$E,4,FALSE)</f>
        <v>#N/A</v>
      </c>
      <c r="D73" s="27" t="e">
        <f>VLOOKUP($A73,[1]Participants!$A:$E,2,FALSE)</f>
        <v>#N/A</v>
      </c>
      <c r="E73" s="27" t="e">
        <f>VLOOKUP($A73,[1]Participants!$A:$E,3,FALSE)</f>
        <v>#N/A</v>
      </c>
      <c r="F73" t="e">
        <f>VLOOKUP($A73,Participants!$A:$E,5,FALSE)</f>
        <v>#N/A</v>
      </c>
      <c r="G73" t="e">
        <f t="shared" si="1"/>
        <v>#N/A</v>
      </c>
    </row>
    <row r="74" spans="2:7">
      <c r="B74" s="8"/>
      <c r="C74" s="27" t="e">
        <f>VLOOKUP($A74,[1]Participants!$A:$E,4,FALSE)</f>
        <v>#N/A</v>
      </c>
      <c r="D74" s="27" t="e">
        <f>VLOOKUP($A74,[1]Participants!$A:$E,2,FALSE)</f>
        <v>#N/A</v>
      </c>
      <c r="E74" s="27" t="e">
        <f>VLOOKUP($A74,[1]Participants!$A:$E,3,FALSE)</f>
        <v>#N/A</v>
      </c>
      <c r="F74" t="e">
        <f>VLOOKUP($A74,Participants!$A:$E,5,FALSE)</f>
        <v>#N/A</v>
      </c>
      <c r="G74" t="e">
        <f t="shared" si="1"/>
        <v>#N/A</v>
      </c>
    </row>
    <row r="75" spans="2:7">
      <c r="B75" s="8"/>
      <c r="C75" s="27" t="e">
        <f>VLOOKUP($A75,[1]Participants!$A:$E,4,FALSE)</f>
        <v>#N/A</v>
      </c>
      <c r="D75" s="27" t="e">
        <f>VLOOKUP($A75,[1]Participants!$A:$E,2,FALSE)</f>
        <v>#N/A</v>
      </c>
      <c r="E75" s="27" t="e">
        <f>VLOOKUP($A75,[1]Participants!$A:$E,3,FALSE)</f>
        <v>#N/A</v>
      </c>
      <c r="F75" t="e">
        <f>VLOOKUP($A75,Participants!$A:$E,5,FALSE)</f>
        <v>#N/A</v>
      </c>
      <c r="G75" t="e">
        <f t="shared" si="1"/>
        <v>#N/A</v>
      </c>
    </row>
    <row r="76" spans="2:7">
      <c r="B76" s="8"/>
      <c r="C76" s="27" t="e">
        <f>VLOOKUP($A76,[1]Participants!$A:$E,4,FALSE)</f>
        <v>#N/A</v>
      </c>
      <c r="D76" s="27" t="e">
        <f>VLOOKUP($A76,[1]Participants!$A:$E,2,FALSE)</f>
        <v>#N/A</v>
      </c>
      <c r="E76" s="27" t="e">
        <f>VLOOKUP($A76,[1]Participants!$A:$E,3,FALSE)</f>
        <v>#N/A</v>
      </c>
      <c r="F76" t="e">
        <f>VLOOKUP($A76,Participants!$A:$E,5,FALSE)</f>
        <v>#N/A</v>
      </c>
      <c r="G76" t="e">
        <f t="shared" si="1"/>
        <v>#N/A</v>
      </c>
    </row>
    <row r="77" spans="2:7">
      <c r="B77" s="8"/>
      <c r="C77" s="27" t="e">
        <f>VLOOKUP($A77,[1]Participants!$A:$E,4,FALSE)</f>
        <v>#N/A</v>
      </c>
      <c r="D77" s="27" t="e">
        <f>VLOOKUP($A77,[1]Participants!$A:$E,2,FALSE)</f>
        <v>#N/A</v>
      </c>
      <c r="E77" s="27" t="e">
        <f>VLOOKUP($A77,[1]Participants!$A:$E,3,FALSE)</f>
        <v>#N/A</v>
      </c>
      <c r="F77" t="e">
        <f>VLOOKUP($A77,Participants!$A:$E,5,FALSE)</f>
        <v>#N/A</v>
      </c>
      <c r="G77" t="e">
        <f t="shared" si="1"/>
        <v>#N/A</v>
      </c>
    </row>
    <row r="78" spans="2:7">
      <c r="B78" s="8"/>
      <c r="C78" s="27" t="e">
        <f>VLOOKUP($A78,[1]Participants!$A:$E,4,FALSE)</f>
        <v>#N/A</v>
      </c>
      <c r="D78" s="27" t="e">
        <f>VLOOKUP($A78,[1]Participants!$A:$E,2,FALSE)</f>
        <v>#N/A</v>
      </c>
      <c r="E78" s="27" t="e">
        <f>VLOOKUP($A78,[1]Participants!$A:$E,3,FALSE)</f>
        <v>#N/A</v>
      </c>
      <c r="F78" t="e">
        <f>VLOOKUP($A78,Participants!$A:$E,5,FALSE)</f>
        <v>#N/A</v>
      </c>
      <c r="G78" t="e">
        <f t="shared" si="1"/>
        <v>#N/A</v>
      </c>
    </row>
    <row r="79" spans="2:7">
      <c r="B79" s="8"/>
      <c r="C79" s="27" t="e">
        <f>VLOOKUP($A79,[1]Participants!$A:$E,4,FALSE)</f>
        <v>#N/A</v>
      </c>
      <c r="D79" s="27" t="e">
        <f>VLOOKUP($A79,[1]Participants!$A:$E,2,FALSE)</f>
        <v>#N/A</v>
      </c>
      <c r="E79" s="27" t="e">
        <f>VLOOKUP($A79,[1]Participants!$A:$E,3,FALSE)</f>
        <v>#N/A</v>
      </c>
      <c r="F79" t="e">
        <f>VLOOKUP($A79,Participants!$A:$E,5,FALSE)</f>
        <v>#N/A</v>
      </c>
      <c r="G79" t="e">
        <f t="shared" si="1"/>
        <v>#N/A</v>
      </c>
    </row>
    <row r="80" spans="2:7">
      <c r="B80" s="8"/>
      <c r="C80" s="27" t="e">
        <f>VLOOKUP($A80,[1]Participants!$A:$E,4,FALSE)</f>
        <v>#N/A</v>
      </c>
      <c r="D80" s="27" t="e">
        <f>VLOOKUP($A80,[1]Participants!$A:$E,2,FALSE)</f>
        <v>#N/A</v>
      </c>
      <c r="E80" s="27" t="e">
        <f>VLOOKUP($A80,[1]Participants!$A:$E,3,FALSE)</f>
        <v>#N/A</v>
      </c>
      <c r="F80" t="e">
        <f>VLOOKUP($A80,Participants!$A:$E,5,FALSE)</f>
        <v>#N/A</v>
      </c>
      <c r="G80" t="e">
        <f t="shared" si="1"/>
        <v>#N/A</v>
      </c>
    </row>
    <row r="81" spans="2:7">
      <c r="B81" s="8"/>
      <c r="C81" s="27" t="e">
        <f>VLOOKUP($A81,[1]Participants!$A:$E,4,FALSE)</f>
        <v>#N/A</v>
      </c>
      <c r="D81" s="27" t="e">
        <f>VLOOKUP($A81,[1]Participants!$A:$E,2,FALSE)</f>
        <v>#N/A</v>
      </c>
      <c r="E81" s="27" t="e">
        <f>VLOOKUP($A81,[1]Participants!$A:$E,3,FALSE)</f>
        <v>#N/A</v>
      </c>
      <c r="F81" t="e">
        <f>VLOOKUP($A81,Participants!$A:$E,5,FALSE)</f>
        <v>#N/A</v>
      </c>
      <c r="G81" t="e">
        <f t="shared" si="1"/>
        <v>#N/A</v>
      </c>
    </row>
    <row r="82" spans="2:7">
      <c r="B82" s="8"/>
      <c r="C82" s="27" t="e">
        <f>VLOOKUP($A82,[1]Participants!$A:$E,4,FALSE)</f>
        <v>#N/A</v>
      </c>
      <c r="D82" s="27" t="e">
        <f>VLOOKUP($A82,[1]Participants!$A:$E,2,FALSE)</f>
        <v>#N/A</v>
      </c>
      <c r="E82" s="27" t="e">
        <f>VLOOKUP($A82,[1]Participants!$A:$E,3,FALSE)</f>
        <v>#N/A</v>
      </c>
      <c r="F82" t="e">
        <f>VLOOKUP($A82,Participants!$A:$E,5,FALSE)</f>
        <v>#N/A</v>
      </c>
      <c r="G82" t="e">
        <f t="shared" si="1"/>
        <v>#N/A</v>
      </c>
    </row>
    <row r="83" spans="2:7">
      <c r="B83" s="8"/>
      <c r="C83" s="27" t="e">
        <f>VLOOKUP($A83,[1]Participants!$A:$E,4,FALSE)</f>
        <v>#N/A</v>
      </c>
      <c r="D83" s="27" t="e">
        <f>VLOOKUP($A83,[1]Participants!$A:$E,2,FALSE)</f>
        <v>#N/A</v>
      </c>
      <c r="E83" s="27" t="e">
        <f>VLOOKUP($A83,[1]Participants!$A:$E,3,FALSE)</f>
        <v>#N/A</v>
      </c>
      <c r="F83" t="e">
        <f>VLOOKUP($A83,Participants!$A:$E,5,FALSE)</f>
        <v>#N/A</v>
      </c>
      <c r="G83" t="e">
        <f t="shared" si="1"/>
        <v>#N/A</v>
      </c>
    </row>
    <row r="84" spans="2:7">
      <c r="B84" s="8"/>
      <c r="C84" s="27" t="e">
        <f>VLOOKUP($A84,[1]Participants!$A:$E,4,FALSE)</f>
        <v>#N/A</v>
      </c>
      <c r="D84" s="27" t="e">
        <f>VLOOKUP($A84,[1]Participants!$A:$E,2,FALSE)</f>
        <v>#N/A</v>
      </c>
      <c r="E84" s="27" t="e">
        <f>VLOOKUP($A84,[1]Participants!$A:$E,3,FALSE)</f>
        <v>#N/A</v>
      </c>
      <c r="F84" t="e">
        <f>VLOOKUP($A84,Participants!$A:$E,5,FALSE)</f>
        <v>#N/A</v>
      </c>
      <c r="G84" t="e">
        <f t="shared" si="1"/>
        <v>#N/A</v>
      </c>
    </row>
    <row r="85" spans="2:7">
      <c r="B85" s="8"/>
      <c r="C85" s="27" t="e">
        <f>VLOOKUP($A85,[1]Participants!$A:$E,4,FALSE)</f>
        <v>#N/A</v>
      </c>
      <c r="D85" s="27" t="e">
        <f>VLOOKUP($A85,[1]Participants!$A:$E,2,FALSE)</f>
        <v>#N/A</v>
      </c>
      <c r="E85" s="27" t="e">
        <f>VLOOKUP($A85,[1]Participants!$A:$E,3,FALSE)</f>
        <v>#N/A</v>
      </c>
      <c r="F85" t="e">
        <f>VLOOKUP($A85,Participants!$A:$E,5,FALSE)</f>
        <v>#N/A</v>
      </c>
      <c r="G85" t="e">
        <f t="shared" si="1"/>
        <v>#N/A</v>
      </c>
    </row>
    <row r="86" spans="2:7">
      <c r="B86" s="8"/>
      <c r="C86" s="27" t="e">
        <f>VLOOKUP($A86,[1]Participants!$A:$E,4,FALSE)</f>
        <v>#N/A</v>
      </c>
      <c r="D86" s="27" t="e">
        <f>VLOOKUP($A86,[1]Participants!$A:$E,2,FALSE)</f>
        <v>#N/A</v>
      </c>
      <c r="E86" s="27" t="e">
        <f>VLOOKUP($A86,[1]Participants!$A:$E,3,FALSE)</f>
        <v>#N/A</v>
      </c>
      <c r="F86" t="e">
        <f>VLOOKUP($A86,Participants!$A:$E,5,FALSE)</f>
        <v>#N/A</v>
      </c>
      <c r="G86" t="e">
        <f t="shared" si="1"/>
        <v>#N/A</v>
      </c>
    </row>
    <row r="87" spans="2:7">
      <c r="B87" s="8"/>
      <c r="C87" s="27" t="e">
        <f>VLOOKUP($A87,[1]Participants!$A:$E,4,FALSE)</f>
        <v>#N/A</v>
      </c>
      <c r="D87" s="27" t="e">
        <f>VLOOKUP($A87,[1]Participants!$A:$E,2,FALSE)</f>
        <v>#N/A</v>
      </c>
      <c r="E87" s="27" t="e">
        <f>VLOOKUP($A87,[1]Participants!$A:$E,3,FALSE)</f>
        <v>#N/A</v>
      </c>
      <c r="F87" t="e">
        <f>VLOOKUP($A87,Participants!$A:$E,5,FALSE)</f>
        <v>#N/A</v>
      </c>
      <c r="G87" t="e">
        <f t="shared" si="1"/>
        <v>#N/A</v>
      </c>
    </row>
    <row r="88" spans="2:7">
      <c r="B88" s="8"/>
      <c r="C88" s="27" t="e">
        <f>VLOOKUP($A88,[1]Participants!$A:$E,4,FALSE)</f>
        <v>#N/A</v>
      </c>
      <c r="D88" s="27" t="e">
        <f>VLOOKUP($A88,[1]Participants!$A:$E,2,FALSE)</f>
        <v>#N/A</v>
      </c>
      <c r="E88" s="27" t="e">
        <f>VLOOKUP($A88,[1]Participants!$A:$E,3,FALSE)</f>
        <v>#N/A</v>
      </c>
      <c r="F88" t="e">
        <f>VLOOKUP($A88,Participants!$A:$E,5,FALSE)</f>
        <v>#N/A</v>
      </c>
      <c r="G88" t="e">
        <f t="shared" si="1"/>
        <v>#N/A</v>
      </c>
    </row>
    <row r="89" spans="2:7">
      <c r="B89" s="8"/>
      <c r="C89" s="27" t="e">
        <f>VLOOKUP($A89,[1]Participants!$A:$E,4,FALSE)</f>
        <v>#N/A</v>
      </c>
      <c r="D89" s="27" t="e">
        <f>VLOOKUP($A89,[1]Participants!$A:$E,2,FALSE)</f>
        <v>#N/A</v>
      </c>
      <c r="E89" s="27" t="e">
        <f>VLOOKUP($A89,[1]Participants!$A:$E,3,FALSE)</f>
        <v>#N/A</v>
      </c>
      <c r="F89" t="e">
        <f>VLOOKUP($A89,Participants!$A:$E,5,FALSE)</f>
        <v>#N/A</v>
      </c>
      <c r="G89" t="e">
        <f t="shared" si="1"/>
        <v>#N/A</v>
      </c>
    </row>
    <row r="90" spans="2:7">
      <c r="B90" s="8"/>
      <c r="C90" s="27" t="e">
        <f>VLOOKUP($A90,[1]Participants!$A:$E,4,FALSE)</f>
        <v>#N/A</v>
      </c>
      <c r="D90" s="27" t="e">
        <f>VLOOKUP($A90,[1]Participants!$A:$E,2,FALSE)</f>
        <v>#N/A</v>
      </c>
      <c r="E90" s="27" t="e">
        <f>VLOOKUP($A90,[1]Participants!$A:$E,3,FALSE)</f>
        <v>#N/A</v>
      </c>
      <c r="F90" t="e">
        <f>VLOOKUP($A90,Participants!$A:$E,5,FALSE)</f>
        <v>#N/A</v>
      </c>
      <c r="G90" t="e">
        <f t="shared" si="1"/>
        <v>#N/A</v>
      </c>
    </row>
    <row r="91" spans="2:7">
      <c r="B91" s="8"/>
      <c r="C91" s="27" t="e">
        <f>VLOOKUP($A91,[1]Participants!$A:$E,4,FALSE)</f>
        <v>#N/A</v>
      </c>
      <c r="D91" s="27" t="e">
        <f>VLOOKUP($A91,[1]Participants!$A:$E,2,FALSE)</f>
        <v>#N/A</v>
      </c>
      <c r="E91" s="27" t="e">
        <f>VLOOKUP($A91,[1]Participants!$A:$E,3,FALSE)</f>
        <v>#N/A</v>
      </c>
      <c r="F91" t="e">
        <f>VLOOKUP($A91,Participants!$A:$E,5,FALSE)</f>
        <v>#N/A</v>
      </c>
      <c r="G91" t="e">
        <f t="shared" si="1"/>
        <v>#N/A</v>
      </c>
    </row>
    <row r="92" spans="2:7">
      <c r="B92" s="8"/>
      <c r="C92" s="27" t="e">
        <f>VLOOKUP($A92,[1]Participants!$A:$E,4,FALSE)</f>
        <v>#N/A</v>
      </c>
      <c r="D92" s="27" t="e">
        <f>VLOOKUP($A92,[1]Participants!$A:$E,2,FALSE)</f>
        <v>#N/A</v>
      </c>
      <c r="E92" s="27" t="e">
        <f>VLOOKUP($A92,[1]Participants!$A:$E,3,FALSE)</f>
        <v>#N/A</v>
      </c>
      <c r="F92" t="e">
        <f>VLOOKUP($A92,Participants!$A:$E,5,FALSE)</f>
        <v>#N/A</v>
      </c>
      <c r="G92" t="e">
        <f t="shared" si="1"/>
        <v>#N/A</v>
      </c>
    </row>
    <row r="93" spans="2:7">
      <c r="B93" s="8"/>
      <c r="C93" s="27" t="e">
        <f>VLOOKUP($A93,[1]Participants!$A:$E,4,FALSE)</f>
        <v>#N/A</v>
      </c>
      <c r="D93" s="27" t="e">
        <f>VLOOKUP($A93,[1]Participants!$A:$E,2,FALSE)</f>
        <v>#N/A</v>
      </c>
      <c r="E93" s="27" t="e">
        <f>VLOOKUP($A93,[1]Participants!$A:$E,3,FALSE)</f>
        <v>#N/A</v>
      </c>
      <c r="F93" t="e">
        <f>VLOOKUP($A93,Participants!$A:$E,5,FALSE)</f>
        <v>#N/A</v>
      </c>
      <c r="G93" t="e">
        <f t="shared" si="1"/>
        <v>#N/A</v>
      </c>
    </row>
    <row r="94" spans="2:7">
      <c r="B94" s="8"/>
      <c r="C94" s="27" t="e">
        <f>VLOOKUP($A94,[1]Participants!$A:$E,4,FALSE)</f>
        <v>#N/A</v>
      </c>
      <c r="D94" s="27" t="e">
        <f>VLOOKUP($A94,[1]Participants!$A:$E,2,FALSE)</f>
        <v>#N/A</v>
      </c>
      <c r="E94" s="27" t="e">
        <f>VLOOKUP($A94,[1]Participants!$A:$E,3,FALSE)</f>
        <v>#N/A</v>
      </c>
      <c r="F94" t="e">
        <f>VLOOKUP($A94,Participants!$A:$E,5,FALSE)</f>
        <v>#N/A</v>
      </c>
      <c r="G94" t="e">
        <f t="shared" si="1"/>
        <v>#N/A</v>
      </c>
    </row>
    <row r="95" spans="2:7">
      <c r="B95" s="8"/>
      <c r="C95" s="27" t="e">
        <f>VLOOKUP($A95,[1]Participants!$A:$E,4,FALSE)</f>
        <v>#N/A</v>
      </c>
      <c r="D95" s="27" t="e">
        <f>VLOOKUP($A95,[1]Participants!$A:$E,2,FALSE)</f>
        <v>#N/A</v>
      </c>
      <c r="E95" s="27" t="e">
        <f>VLOOKUP($A95,[1]Participants!$A:$E,3,FALSE)</f>
        <v>#N/A</v>
      </c>
      <c r="F95" t="e">
        <f>VLOOKUP($A95,Participants!$A:$E,5,FALSE)</f>
        <v>#N/A</v>
      </c>
      <c r="G95" t="e">
        <f t="shared" si="1"/>
        <v>#N/A</v>
      </c>
    </row>
    <row r="96" spans="2:7">
      <c r="B96" s="8"/>
      <c r="C96" s="27" t="e">
        <f>VLOOKUP($A96,[1]Participants!$A:$E,4,FALSE)</f>
        <v>#N/A</v>
      </c>
      <c r="D96" s="27" t="e">
        <f>VLOOKUP($A96,[1]Participants!$A:$E,2,FALSE)</f>
        <v>#N/A</v>
      </c>
      <c r="E96" s="27" t="e">
        <f>VLOOKUP($A96,[1]Participants!$A:$E,3,FALSE)</f>
        <v>#N/A</v>
      </c>
      <c r="F96" t="e">
        <f>VLOOKUP($A96,Participants!$A:$E,5,FALSE)</f>
        <v>#N/A</v>
      </c>
      <c r="G96" t="e">
        <f t="shared" si="1"/>
        <v>#N/A</v>
      </c>
    </row>
    <row r="97" spans="2:7">
      <c r="B97" s="8"/>
      <c r="C97" s="27" t="e">
        <f>VLOOKUP($A97,[1]Participants!$A:$E,4,FALSE)</f>
        <v>#N/A</v>
      </c>
      <c r="D97" s="27" t="e">
        <f>VLOOKUP($A97,[1]Participants!$A:$E,2,FALSE)</f>
        <v>#N/A</v>
      </c>
      <c r="E97" s="27" t="e">
        <f>VLOOKUP($A97,[1]Participants!$A:$E,3,FALSE)</f>
        <v>#N/A</v>
      </c>
      <c r="F97" t="e">
        <f>VLOOKUP($A97,Participants!$A:$E,5,FALSE)</f>
        <v>#N/A</v>
      </c>
      <c r="G97" t="e">
        <f t="shared" si="1"/>
        <v>#N/A</v>
      </c>
    </row>
    <row r="98" spans="2:7">
      <c r="B98" s="8"/>
      <c r="C98" s="27" t="e">
        <f>VLOOKUP($A98,[1]Participants!$A:$E,4,FALSE)</f>
        <v>#N/A</v>
      </c>
      <c r="D98" s="27" t="e">
        <f>VLOOKUP($A98,[1]Participants!$A:$E,2,FALSE)</f>
        <v>#N/A</v>
      </c>
      <c r="E98" s="27" t="e">
        <f>VLOOKUP($A98,[1]Participants!$A:$E,3,FALSE)</f>
        <v>#N/A</v>
      </c>
      <c r="F98" t="e">
        <f>VLOOKUP($A98,Participants!$A:$E,5,FALSE)</f>
        <v>#N/A</v>
      </c>
      <c r="G98" t="e">
        <f t="shared" si="1"/>
        <v>#N/A</v>
      </c>
    </row>
    <row r="99" spans="2:7">
      <c r="C99" s="27" t="e">
        <f>VLOOKUP($A99,[1]Participants!$A:$E,4,FALSE)</f>
        <v>#N/A</v>
      </c>
      <c r="D99" s="27" t="e">
        <f>VLOOKUP($A99,[1]Participants!$A:$E,2,FALSE)</f>
        <v>#N/A</v>
      </c>
      <c r="E99" s="27" t="e">
        <f>VLOOKUP($A99,[1]Participants!$A:$E,3,FALSE)</f>
        <v>#N/A</v>
      </c>
      <c r="F99" t="e">
        <f>VLOOKUP($A99,Participants!$A:$E,5,FALSE)</f>
        <v>#N/A</v>
      </c>
      <c r="G99" t="e">
        <f t="shared" si="1"/>
        <v>#N/A</v>
      </c>
    </row>
    <row r="100" spans="2:7">
      <c r="C100" s="27" t="e">
        <f>VLOOKUP($A100,[1]Participants!$A:$E,4,FALSE)</f>
        <v>#N/A</v>
      </c>
      <c r="D100" s="27" t="e">
        <f>VLOOKUP($A100,[1]Participants!$A:$E,2,FALSE)</f>
        <v>#N/A</v>
      </c>
      <c r="E100" s="27" t="e">
        <f>VLOOKUP($A100,[1]Participants!$A:$E,3,FALSE)</f>
        <v>#N/A</v>
      </c>
      <c r="F100" t="e">
        <f>VLOOKUP($A100,Participants!$A:$E,5,FALSE)</f>
        <v>#N/A</v>
      </c>
      <c r="G100" t="e">
        <f t="shared" si="1"/>
        <v>#N/A</v>
      </c>
    </row>
    <row r="101" spans="2:7">
      <c r="C101" s="27" t="e">
        <f>VLOOKUP($A101,[1]Participants!$A:$E,4,FALSE)</f>
        <v>#N/A</v>
      </c>
      <c r="D101" s="27" t="e">
        <f>VLOOKUP($A101,[1]Participants!$A:$E,2,FALSE)</f>
        <v>#N/A</v>
      </c>
      <c r="E101" s="27" t="e">
        <f>VLOOKUP($A101,[1]Participants!$A:$E,3,FALSE)</f>
        <v>#N/A</v>
      </c>
      <c r="F101" t="e">
        <f>VLOOKUP($A101,Participants!$A:$E,5,FALSE)</f>
        <v>#N/A</v>
      </c>
      <c r="G101" t="e">
        <f t="shared" si="1"/>
        <v>#N/A</v>
      </c>
    </row>
  </sheetData>
  <dataValidations count="1">
    <dataValidation type="list" allowBlank="1" showInputMessage="1" showErrorMessage="1" errorTitle="Choose a School" error="Please choose a valid school for this Meet." promptTitle="Choose School" sqref="C2:C101" xr:uid="{ADFE07A8-1770-4794-BCCE-88FDB2EFAFFC}">
      <formula1>Grade</formula1>
    </dataValidation>
  </dataValidations>
  <hyperlinks>
    <hyperlink ref="M1" location="'Schedule of Events'!A1" display="'Return to Schedule of Events" xr:uid="{00000000-0004-0000-0C00-000000000000}"/>
    <hyperlink ref="M3" location="Participants!A1" display="Add or Update Participants" xr:uid="{00000000-0004-0000-0C00-000001000000}"/>
    <hyperlink ref="M4" location="Overall!A1" display="Overall Place and Points" xr:uid="{00000000-0004-0000-0C00-000002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O42"/>
  <sheetViews>
    <sheetView workbookViewId="0">
      <selection sqref="A1:A1048576"/>
    </sheetView>
  </sheetViews>
  <sheetFormatPr defaultRowHeight="15"/>
  <cols>
    <col min="1" max="2" width="8.5703125" style="27" customWidth="1"/>
    <col min="3" max="3" width="0.140625" style="27" customWidth="1"/>
    <col min="4" max="4" width="10.710937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14</v>
      </c>
      <c r="B2" s="11" t="s">
        <v>720</v>
      </c>
      <c r="C2" s="11">
        <v>8.587962962962963E-4</v>
      </c>
      <c r="D2" s="11">
        <v>8.587962962962963E-4</v>
      </c>
      <c r="E2">
        <f>VLOOKUP($A2,Participants!$A:$E,4,FALSE)</f>
        <v>6</v>
      </c>
      <c r="F2" t="str">
        <f>VLOOKUP($A2,Participants!$A:$E,2,FALSE)</f>
        <v>Jim</v>
      </c>
      <c r="G2" t="str">
        <f>VLOOKUP($A2,Participants!$A:$E,3,FALSE)</f>
        <v>Buchmeier</v>
      </c>
      <c r="H2" t="str">
        <f>VLOOKUP($A2,Participants!$A:$E,5,FALSE)</f>
        <v>St Jude</v>
      </c>
      <c r="I2">
        <v>1</v>
      </c>
      <c r="J2">
        <f t="shared" ref="J2" si="0">RANK(D2,IF(I2=1,$D$2:$D$7,),1)</f>
        <v>1</v>
      </c>
      <c r="K2">
        <f>RANK(D2,$D$2:$D$100,1)</f>
        <v>1</v>
      </c>
    </row>
    <row r="3" spans="1:15">
      <c r="A3" s="27">
        <v>129</v>
      </c>
      <c r="B3" s="11" t="s">
        <v>719</v>
      </c>
      <c r="C3" s="11">
        <v>3.1944444444444448E-5</v>
      </c>
      <c r="D3" s="11">
        <v>8.9085648148148151E-4</v>
      </c>
      <c r="E3">
        <f>VLOOKUP($A3,Participants!$A:$E,4,FALSE)</f>
        <v>6</v>
      </c>
      <c r="F3" t="str">
        <f>VLOOKUP($A3,Participants!$A:$E,2,FALSE)</f>
        <v>Gabriel</v>
      </c>
      <c r="G3" t="str">
        <f>VLOOKUP($A3,Participants!$A:$E,3,FALSE)</f>
        <v>Sulit</v>
      </c>
      <c r="H3" t="str">
        <f>VLOOKUP($A3,Participants!$A:$E,5,FALSE)</f>
        <v>St Jude</v>
      </c>
      <c r="I3">
        <v>1</v>
      </c>
      <c r="J3">
        <f t="shared" ref="J3:J7" si="1">RANK(D3,IF(I3=1,$D$2:$D$7,),1)</f>
        <v>2</v>
      </c>
      <c r="K3">
        <f t="shared" ref="K3:K42" si="2">RANK(D3,$D$2:$D$100,1)</f>
        <v>2</v>
      </c>
      <c r="M3" s="13" t="s">
        <v>116</v>
      </c>
    </row>
    <row r="4" spans="1:15">
      <c r="A4" s="27">
        <v>232</v>
      </c>
      <c r="B4" s="11" t="s">
        <v>718</v>
      </c>
      <c r="C4" s="11">
        <v>1.7592592592592591E-5</v>
      </c>
      <c r="D4" s="11">
        <v>9.0844907407407411E-4</v>
      </c>
      <c r="E4">
        <f>VLOOKUP($A4,Participants!$A:$E,4,FALSE)</f>
        <v>6</v>
      </c>
      <c r="F4" t="str">
        <f>VLOOKUP($A4,Participants!$A:$E,2,FALSE)</f>
        <v>Joe</v>
      </c>
      <c r="G4" t="str">
        <f>VLOOKUP($A4,Participants!$A:$E,3,FALSE)</f>
        <v>Egan</v>
      </c>
      <c r="H4" t="str">
        <f>VLOOKUP($A4,Participants!$A:$E,5,FALSE)</f>
        <v>United We Run</v>
      </c>
      <c r="I4">
        <v>1</v>
      </c>
      <c r="J4">
        <f t="shared" si="1"/>
        <v>3</v>
      </c>
      <c r="K4">
        <f t="shared" si="2"/>
        <v>4</v>
      </c>
      <c r="M4" s="13" t="s">
        <v>117</v>
      </c>
    </row>
    <row r="5" spans="1:15">
      <c r="A5" s="27">
        <v>145</v>
      </c>
      <c r="B5" s="11" t="s">
        <v>717</v>
      </c>
      <c r="C5" s="11">
        <v>5.8912037037037033E-5</v>
      </c>
      <c r="D5" s="11">
        <v>9.6747685185185185E-4</v>
      </c>
      <c r="E5">
        <f>VLOOKUP($A5,Participants!$A:$E,4,FALSE)</f>
        <v>6</v>
      </c>
      <c r="F5" t="str">
        <f>VLOOKUP($A5,Participants!$A:$E,2,FALSE)</f>
        <v>John</v>
      </c>
      <c r="G5" t="str">
        <f>VLOOKUP($A5,Participants!$A:$E,3,FALSE)</f>
        <v>Seguin</v>
      </c>
      <c r="H5" t="str">
        <f>VLOOKUP($A5,Participants!$A:$E,5,FALSE)</f>
        <v>OLG</v>
      </c>
      <c r="I5">
        <v>1</v>
      </c>
      <c r="J5">
        <f t="shared" si="1"/>
        <v>4</v>
      </c>
      <c r="K5">
        <f t="shared" si="2"/>
        <v>6</v>
      </c>
    </row>
    <row r="6" spans="1:15">
      <c r="A6" s="27">
        <v>289</v>
      </c>
      <c r="B6" s="11" t="s">
        <v>716</v>
      </c>
      <c r="C6" s="11">
        <v>3.7037037037037037E-5</v>
      </c>
      <c r="D6" s="11">
        <v>1.0045138888888888E-3</v>
      </c>
      <c r="E6">
        <f>VLOOKUP($A6,Participants!$A:$E,4,FALSE)</f>
        <v>6</v>
      </c>
      <c r="F6" t="str">
        <f>VLOOKUP($A6,Participants!$A:$E,2,FALSE)</f>
        <v>Joseph</v>
      </c>
      <c r="G6" t="str">
        <f>VLOOKUP($A6,Participants!$A:$E,3,FALSE)</f>
        <v>McCoy</v>
      </c>
      <c r="H6" t="str">
        <f>VLOOKUP($A6,Participants!$A:$E,5,FALSE)</f>
        <v>St. Barnabas</v>
      </c>
      <c r="I6">
        <v>1</v>
      </c>
      <c r="J6">
        <f t="shared" si="1"/>
        <v>5</v>
      </c>
      <c r="K6">
        <f t="shared" si="2"/>
        <v>8</v>
      </c>
    </row>
    <row r="7" spans="1:15">
      <c r="A7" s="27">
        <v>218</v>
      </c>
      <c r="B7" s="11" t="s">
        <v>715</v>
      </c>
      <c r="C7" s="11">
        <v>5.5208333333333325E-5</v>
      </c>
      <c r="D7" s="11">
        <v>1.0598379629629629E-3</v>
      </c>
      <c r="E7">
        <f>VLOOKUP($A7,Participants!$A:$E,4,FALSE)</f>
        <v>5</v>
      </c>
      <c r="F7" t="str">
        <f>VLOOKUP($A7,Participants!$A:$E,2,FALSE)</f>
        <v>Tucker</v>
      </c>
      <c r="G7" t="str">
        <f>VLOOKUP($A7,Participants!$A:$E,3,FALSE)</f>
        <v>Young</v>
      </c>
      <c r="H7" t="str">
        <f>VLOOKUP($A7,Participants!$A:$E,5,FALSE)</f>
        <v>SSFC</v>
      </c>
      <c r="I7">
        <v>1</v>
      </c>
      <c r="J7">
        <f t="shared" si="1"/>
        <v>6</v>
      </c>
      <c r="K7">
        <f t="shared" si="2"/>
        <v>9</v>
      </c>
    </row>
    <row r="8" spans="1:15">
      <c r="B8" s="11"/>
      <c r="C8" s="11"/>
      <c r="D8" s="11"/>
    </row>
    <row r="9" spans="1:15">
      <c r="A9" s="27">
        <v>222</v>
      </c>
      <c r="B9" s="11" t="s">
        <v>720</v>
      </c>
      <c r="C9" s="11">
        <v>9.0474537037037032E-4</v>
      </c>
      <c r="D9" s="11">
        <v>9.0474537037037032E-4</v>
      </c>
      <c r="E9">
        <f>VLOOKUP($A9,Participants!$A:$E,4,FALSE)</f>
        <v>6</v>
      </c>
      <c r="F9" t="str">
        <f>VLOOKUP($A9,Participants!$A:$E,2,FALSE)</f>
        <v>Jack</v>
      </c>
      <c r="G9" t="str">
        <f>VLOOKUP($A9,Participants!$A:$E,3,FALSE)</f>
        <v>Andrews</v>
      </c>
      <c r="H9" t="str">
        <f>VLOOKUP($A9,Participants!$A:$E,5,FALSE)</f>
        <v>United We Run</v>
      </c>
      <c r="I9">
        <v>2</v>
      </c>
      <c r="J9">
        <f t="shared" ref="J9:J14" si="3">RANK(D9,IF(I9=2,$D$9:$D$14,),1)</f>
        <v>1</v>
      </c>
      <c r="K9">
        <f t="shared" si="2"/>
        <v>3</v>
      </c>
    </row>
    <row r="10" spans="1:15">
      <c r="A10" s="27">
        <v>88</v>
      </c>
      <c r="B10" s="11" t="s">
        <v>719</v>
      </c>
      <c r="C10" s="11">
        <v>4.8495370370370375E-5</v>
      </c>
      <c r="D10" s="11">
        <v>9.5335648148148157E-4</v>
      </c>
      <c r="E10">
        <f>VLOOKUP($A10,Participants!$A:$E,4,FALSE)</f>
        <v>6</v>
      </c>
      <c r="F10" t="str">
        <f>VLOOKUP($A10,Participants!$A:$E,2,FALSE)</f>
        <v>Andrew</v>
      </c>
      <c r="G10" t="str">
        <f>VLOOKUP($A10,Participants!$A:$E,3,FALSE)</f>
        <v>McMichael</v>
      </c>
      <c r="H10" t="str">
        <f>VLOOKUP($A10,Participants!$A:$E,5,FALSE)</f>
        <v>St Jude</v>
      </c>
      <c r="I10">
        <v>2</v>
      </c>
      <c r="J10">
        <f t="shared" si="3"/>
        <v>2</v>
      </c>
      <c r="K10">
        <f t="shared" si="2"/>
        <v>5</v>
      </c>
    </row>
    <row r="11" spans="1:15">
      <c r="A11" s="27">
        <v>205</v>
      </c>
      <c r="B11" s="11" t="s">
        <v>718</v>
      </c>
      <c r="C11" s="11">
        <v>4.6412037037037034E-5</v>
      </c>
      <c r="D11" s="11">
        <v>9.9988425925925917E-4</v>
      </c>
      <c r="E11">
        <f>VLOOKUP($A11,Participants!$A:$E,4,FALSE)</f>
        <v>6</v>
      </c>
      <c r="F11" t="str">
        <f>VLOOKUP($A11,Participants!$A:$E,2,FALSE)</f>
        <v>Isaac</v>
      </c>
      <c r="G11" t="str">
        <f>VLOOKUP($A11,Participants!$A:$E,3,FALSE)</f>
        <v>Timberlake</v>
      </c>
      <c r="H11" t="str">
        <f>VLOOKUP($A11,Participants!$A:$E,5,FALSE)</f>
        <v>SSFC</v>
      </c>
      <c r="I11">
        <v>2</v>
      </c>
      <c r="J11">
        <f t="shared" si="3"/>
        <v>3</v>
      </c>
      <c r="K11">
        <f t="shared" si="2"/>
        <v>7</v>
      </c>
    </row>
    <row r="12" spans="1:15">
      <c r="A12" s="27">
        <v>301</v>
      </c>
      <c r="B12" s="11" t="s">
        <v>717</v>
      </c>
      <c r="C12" s="11">
        <v>8.7847222222222219E-5</v>
      </c>
      <c r="D12" s="11">
        <v>1.0877314814814814E-3</v>
      </c>
      <c r="E12">
        <f>VLOOKUP($A12,Participants!$A:$E,4,FALSE)</f>
        <v>5</v>
      </c>
      <c r="F12" t="str">
        <f>VLOOKUP($A12,Participants!$A:$E,2,FALSE)</f>
        <v>Jonah</v>
      </c>
      <c r="G12" t="str">
        <f>VLOOKUP($A12,Participants!$A:$E,3,FALSE)</f>
        <v>Roell</v>
      </c>
      <c r="H12" t="str">
        <f>VLOOKUP($A12,Participants!$A:$E,5,FALSE)</f>
        <v>St. Barnabas</v>
      </c>
      <c r="I12">
        <v>2</v>
      </c>
      <c r="J12">
        <f t="shared" si="3"/>
        <v>4</v>
      </c>
      <c r="K12">
        <f t="shared" si="2"/>
        <v>10</v>
      </c>
    </row>
    <row r="13" spans="1:15">
      <c r="B13" s="11"/>
      <c r="C13" s="11"/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3"/>
        <v>#N/A</v>
      </c>
      <c r="K13" t="e">
        <f t="shared" si="2"/>
        <v>#N/A</v>
      </c>
    </row>
    <row r="14" spans="1:15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3"/>
        <v>#N/A</v>
      </c>
      <c r="K14" t="e">
        <f t="shared" si="2"/>
        <v>#N/A</v>
      </c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4">RANK(D16,IF(I16=3,$D$16:$D$21,),1)</f>
        <v>#N/A</v>
      </c>
      <c r="K16" t="e">
        <f t="shared" si="2"/>
        <v>#N/A</v>
      </c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4"/>
        <v>#N/A</v>
      </c>
      <c r="K17" t="e">
        <f t="shared" si="2"/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4"/>
        <v>#N/A</v>
      </c>
      <c r="K18" t="e">
        <f t="shared" si="2"/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4"/>
        <v>#N/A</v>
      </c>
      <c r="K19" t="e">
        <f t="shared" si="2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4"/>
        <v>#N/A</v>
      </c>
      <c r="K20" t="e">
        <f t="shared" si="2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4"/>
        <v>#N/A</v>
      </c>
      <c r="K21" t="e">
        <f t="shared" si="2"/>
        <v>#N/A</v>
      </c>
    </row>
    <row r="23" spans="5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5">RANK(D23,IF(I23=4,$D$23:$D$28,),1)</f>
        <v>#N/A</v>
      </c>
      <c r="K23" t="e">
        <f t="shared" si="2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5"/>
        <v>#N/A</v>
      </c>
      <c r="K24" t="e">
        <f t="shared" si="2"/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5"/>
        <v>#N/A</v>
      </c>
      <c r="K25" t="e">
        <f t="shared" si="2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5"/>
        <v>#N/A</v>
      </c>
      <c r="K26" t="e">
        <f t="shared" si="2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5"/>
        <v>#N/A</v>
      </c>
      <c r="K27" t="e">
        <f t="shared" si="2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5"/>
        <v>#N/A</v>
      </c>
      <c r="K28" t="e">
        <f t="shared" si="2"/>
        <v>#N/A</v>
      </c>
    </row>
    <row r="30" spans="5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2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6">RANK(D31,IF(I31=5,$D$30:$D$35,),1)</f>
        <v>#N/A</v>
      </c>
      <c r="K31" t="e">
        <f t="shared" si="2"/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6"/>
        <v>#N/A</v>
      </c>
      <c r="K32" t="e">
        <f t="shared" si="2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6"/>
        <v>#N/A</v>
      </c>
      <c r="K33" t="e">
        <f t="shared" si="2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6"/>
        <v>#N/A</v>
      </c>
      <c r="K34" t="e">
        <f t="shared" si="2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6"/>
        <v>#N/A</v>
      </c>
      <c r="K35" t="e">
        <f t="shared" si="2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2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7">RANK(D38,IF(I38=6,$D$37:$D$42,),1)</f>
        <v>#N/A</v>
      </c>
      <c r="K38" t="e">
        <f t="shared" si="2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7"/>
        <v>#N/A</v>
      </c>
      <c r="K39" t="e">
        <f t="shared" si="2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7"/>
        <v>#N/A</v>
      </c>
      <c r="K40" t="e">
        <f t="shared" si="2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7"/>
        <v>#N/A</v>
      </c>
      <c r="K41" t="e">
        <f t="shared" si="2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7"/>
        <v>#N/A</v>
      </c>
      <c r="K42" t="e">
        <f t="shared" si="2"/>
        <v>#N/A</v>
      </c>
    </row>
  </sheetData>
  <sortState xmlns:xlrd2="http://schemas.microsoft.com/office/spreadsheetml/2017/richdata2" ref="B9:D13">
    <sortCondition ref="D9:D13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D00-000000000000}">
      <formula1>Grade</formula1>
    </dataValidation>
  </dataValidations>
  <hyperlinks>
    <hyperlink ref="M1" location="'Schedule of Events'!A1" display="'Return to Schedule of Events" xr:uid="{00000000-0004-0000-0D00-000000000000}"/>
    <hyperlink ref="M3" location="Participants!A1" display="Add or Update Participants" xr:uid="{00000000-0004-0000-0D00-000001000000}"/>
    <hyperlink ref="M4" location="Overall!A1" display="Overall Place and Points" xr:uid="{00000000-0004-0000-0D00-000002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O42"/>
  <sheetViews>
    <sheetView workbookViewId="0">
      <selection sqref="A1:A1048576"/>
    </sheetView>
  </sheetViews>
  <sheetFormatPr defaultRowHeight="15"/>
  <cols>
    <col min="1" max="2" width="11.140625" style="27" customWidth="1"/>
    <col min="3" max="3" width="11.140625" style="27" hidden="1" customWidth="1"/>
    <col min="4" max="4" width="9.140625" style="10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3</v>
      </c>
      <c r="B2" s="11" t="s">
        <v>720</v>
      </c>
      <c r="C2" s="11">
        <v>9.2708333333333328E-5</v>
      </c>
      <c r="D2" s="11">
        <v>9.2708333333333328E-5</v>
      </c>
      <c r="E2">
        <f>VLOOKUP($A2,Participants!$A:$E,4,FALSE)</f>
        <v>6</v>
      </c>
      <c r="F2" t="str">
        <f>VLOOKUP($A2,Participants!$A:$E,2,FALSE)</f>
        <v>Charlie</v>
      </c>
      <c r="G2" t="str">
        <f>VLOOKUP($A2,Participants!$A:$E,3,FALSE)</f>
        <v>Allen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4</v>
      </c>
    </row>
    <row r="3" spans="1:15">
      <c r="A3" s="27">
        <v>313</v>
      </c>
      <c r="B3" s="11" t="s">
        <v>719</v>
      </c>
      <c r="C3" s="11">
        <v>3.0092592592592593E-6</v>
      </c>
      <c r="D3" s="11">
        <v>9.5833333333333309E-5</v>
      </c>
      <c r="E3">
        <f>VLOOKUP($A3,Participants!$A:$E,4,FALSE)</f>
        <v>5</v>
      </c>
      <c r="F3" t="str">
        <f>VLOOKUP($A3,Participants!$A:$E,2,FALSE)</f>
        <v>Benjamin</v>
      </c>
      <c r="G3" t="str">
        <f>VLOOKUP($A3,Participants!$A:$E,3,FALSE)</f>
        <v>Woodruff</v>
      </c>
      <c r="H3" t="str">
        <f>VLOOKUP($A3,Participants!$A:$E,5,FALSE)</f>
        <v>St. Barnabas</v>
      </c>
      <c r="I3">
        <v>1</v>
      </c>
      <c r="J3">
        <f t="shared" si="0"/>
        <v>2</v>
      </c>
      <c r="K3">
        <f t="shared" ref="K3:K42" si="1">RANK(D3,$D$2:$D$100,1)</f>
        <v>7</v>
      </c>
      <c r="M3" s="13" t="s">
        <v>116</v>
      </c>
    </row>
    <row r="4" spans="1:15">
      <c r="A4" s="27">
        <v>205</v>
      </c>
      <c r="B4" s="11" t="s">
        <v>718</v>
      </c>
      <c r="C4" s="11">
        <v>7.2916666666666666E-6</v>
      </c>
      <c r="D4" s="11">
        <v>1.0312499999999999E-4</v>
      </c>
      <c r="E4">
        <f>VLOOKUP($A4,Participants!$A:$E,4,FALSE)</f>
        <v>6</v>
      </c>
      <c r="F4" t="str">
        <f>VLOOKUP($A4,Participants!$A:$E,2,FALSE)</f>
        <v>Isaac</v>
      </c>
      <c r="G4" t="str">
        <f>VLOOKUP($A4,Participants!$A:$E,3,FALSE)</f>
        <v>Timberlake</v>
      </c>
      <c r="H4" t="str">
        <f>VLOOKUP($A4,Participants!$A:$E,5,FALSE)</f>
        <v>SSFC</v>
      </c>
      <c r="I4">
        <v>1</v>
      </c>
      <c r="J4">
        <f t="shared" si="0"/>
        <v>3</v>
      </c>
      <c r="K4">
        <f t="shared" si="1"/>
        <v>13</v>
      </c>
      <c r="M4" s="13" t="s">
        <v>117</v>
      </c>
    </row>
    <row r="5" spans="1:15">
      <c r="A5" s="27">
        <v>60</v>
      </c>
      <c r="B5" s="11" t="s">
        <v>717</v>
      </c>
      <c r="C5" s="11">
        <v>4.8611111111111113E-6</v>
      </c>
      <c r="D5" s="11">
        <v>1.0810185185185186E-4</v>
      </c>
      <c r="E5">
        <f>VLOOKUP($A5,Participants!$A:$E,4,FALSE)</f>
        <v>5</v>
      </c>
      <c r="F5" t="str">
        <f>VLOOKUP($A5,Participants!$A:$E,2,FALSE)</f>
        <v>Tyler</v>
      </c>
      <c r="G5" t="str">
        <f>VLOOKUP($A5,Participants!$A:$E,3,FALSE)</f>
        <v>Kedra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16</v>
      </c>
    </row>
    <row r="6" spans="1:15">
      <c r="A6" s="27">
        <v>177</v>
      </c>
      <c r="B6" s="11" t="s">
        <v>716</v>
      </c>
      <c r="C6" s="11">
        <v>1.5046296296296296E-6</v>
      </c>
      <c r="D6" s="11">
        <v>1.0972222222222222E-4</v>
      </c>
      <c r="E6">
        <f>VLOOKUP($A6,Participants!$A:$E,4,FALSE)</f>
        <v>6</v>
      </c>
      <c r="F6" t="str">
        <f>VLOOKUP($A6,Participants!$A:$E,2,FALSE)</f>
        <v>Zachary</v>
      </c>
      <c r="G6" t="str">
        <f>VLOOKUP($A6,Participants!$A:$E,3,FALSE)</f>
        <v>Hellinga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18</v>
      </c>
    </row>
    <row r="7" spans="1:15">
      <c r="A7" s="27">
        <v>290</v>
      </c>
      <c r="B7" s="11" t="s">
        <v>715</v>
      </c>
      <c r="C7" s="11">
        <v>1.0416666666666667E-6</v>
      </c>
      <c r="D7" s="11">
        <v>1.1087962962962965E-4</v>
      </c>
      <c r="E7">
        <f>VLOOKUP($A7,Participants!$A:$E,4,FALSE)</f>
        <v>5</v>
      </c>
      <c r="F7" t="str">
        <f>VLOOKUP($A7,Participants!$A:$E,2,FALSE)</f>
        <v>Nick</v>
      </c>
      <c r="G7" t="str">
        <f>VLOOKUP($A7,Participants!$A:$E,3,FALSE)</f>
        <v>McCoy</v>
      </c>
      <c r="H7" t="str">
        <f>VLOOKUP($A7,Participants!$A:$E,5,FALSE)</f>
        <v>St. Barnabas</v>
      </c>
      <c r="I7">
        <v>1</v>
      </c>
      <c r="J7">
        <f t="shared" si="0"/>
        <v>6</v>
      </c>
      <c r="K7">
        <f t="shared" si="1"/>
        <v>19</v>
      </c>
    </row>
    <row r="8" spans="1:15">
      <c r="B8" s="11"/>
      <c r="C8" s="11"/>
      <c r="D8" s="11"/>
    </row>
    <row r="9" spans="1:15">
      <c r="A9" s="27">
        <v>75</v>
      </c>
      <c r="B9" s="11" t="s">
        <v>720</v>
      </c>
      <c r="C9" s="11">
        <v>9.3055555555555535E-5</v>
      </c>
      <c r="D9" s="11">
        <v>9.3055555555555535E-5</v>
      </c>
      <c r="E9">
        <f>VLOOKUP($A9,Participants!$A:$E,4,FALSE)</f>
        <v>6</v>
      </c>
      <c r="F9" t="str">
        <f>VLOOKUP($A9,Participants!$A:$E,2,FALSE)</f>
        <v>J R</v>
      </c>
      <c r="G9" t="str">
        <f>VLOOKUP($A9,Participants!$A:$E,3,FALSE)</f>
        <v>Link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5</v>
      </c>
    </row>
    <row r="10" spans="1:15">
      <c r="A10" s="27">
        <v>97</v>
      </c>
      <c r="B10" s="11" t="s">
        <v>719</v>
      </c>
      <c r="C10" s="11">
        <v>4.050925925925926E-6</v>
      </c>
      <c r="D10" s="11">
        <v>9.710648148148149E-5</v>
      </c>
      <c r="E10">
        <f>VLOOKUP($A10,Participants!$A:$E,4,FALSE)</f>
        <v>5</v>
      </c>
      <c r="F10" t="str">
        <f>VLOOKUP($A10,Participants!$A:$E,2,FALSE)</f>
        <v>Evan</v>
      </c>
      <c r="G10" t="str">
        <f>VLOOKUP($A10,Participants!$A:$E,3,FALSE)</f>
        <v>Nielsen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9</v>
      </c>
    </row>
    <row r="11" spans="1:15">
      <c r="A11" s="27">
        <v>159</v>
      </c>
      <c r="B11" s="11" t="s">
        <v>718</v>
      </c>
      <c r="C11" s="11">
        <v>1.6203703703703705E-6</v>
      </c>
      <c r="D11" s="11">
        <v>9.8726851851851851E-5</v>
      </c>
      <c r="E11">
        <f>VLOOKUP($A11,Participants!$A:$E,4,FALSE)</f>
        <v>6</v>
      </c>
      <c r="F11" t="str">
        <f>VLOOKUP($A11,Participants!$A:$E,2,FALSE)</f>
        <v>William</v>
      </c>
      <c r="G11" t="str">
        <f>VLOOKUP($A11,Participants!$A:$E,3,FALSE)</f>
        <v>Clark</v>
      </c>
      <c r="H11" t="str">
        <f>VLOOKUP($A11,Participants!$A:$E,5,FALSE)</f>
        <v>SSFC</v>
      </c>
      <c r="I11">
        <v>2</v>
      </c>
      <c r="J11">
        <f t="shared" si="2"/>
        <v>3</v>
      </c>
      <c r="K11">
        <f t="shared" si="1"/>
        <v>10</v>
      </c>
    </row>
    <row r="12" spans="1:15">
      <c r="A12" s="27">
        <v>254</v>
      </c>
      <c r="B12" s="11" t="s">
        <v>717</v>
      </c>
      <c r="C12" s="11">
        <v>2.7777777777777779E-6</v>
      </c>
      <c r="D12" s="11">
        <v>1.0162037037037035E-4</v>
      </c>
      <c r="E12">
        <f>VLOOKUP($A12,Participants!$A:$E,4,FALSE)</f>
        <v>6</v>
      </c>
      <c r="F12" t="str">
        <f>VLOOKUP($A12,Participants!$A:$E,2,FALSE)</f>
        <v>Jonah</v>
      </c>
      <c r="G12" t="str">
        <f>VLOOKUP($A12,Participants!$A:$E,3,FALSE)</f>
        <v>Odum</v>
      </c>
      <c r="H12" t="str">
        <f>VLOOKUP($A12,Participants!$A:$E,5,FALSE)</f>
        <v>United We Run</v>
      </c>
      <c r="I12">
        <v>2</v>
      </c>
      <c r="J12">
        <f t="shared" si="2"/>
        <v>4</v>
      </c>
      <c r="K12">
        <f t="shared" si="1"/>
        <v>12</v>
      </c>
    </row>
    <row r="13" spans="1:15">
      <c r="A13" s="27">
        <v>289</v>
      </c>
      <c r="B13" s="11" t="s">
        <v>716</v>
      </c>
      <c r="C13" s="11">
        <v>1.6203703703703705E-6</v>
      </c>
      <c r="D13" s="11">
        <v>1.0335648148148147E-4</v>
      </c>
      <c r="E13">
        <f>VLOOKUP($A13,Participants!$A:$E,4,FALSE)</f>
        <v>6</v>
      </c>
      <c r="F13" t="str">
        <f>VLOOKUP($A13,Participants!$A:$E,2,FALSE)</f>
        <v>Joseph</v>
      </c>
      <c r="G13" t="str">
        <f>VLOOKUP($A13,Participants!$A:$E,3,FALSE)</f>
        <v>McCoy</v>
      </c>
      <c r="H13" t="str">
        <f>VLOOKUP($A13,Participants!$A:$E,5,FALSE)</f>
        <v>St. Barnabas</v>
      </c>
      <c r="I13">
        <v>2</v>
      </c>
      <c r="J13">
        <f t="shared" si="2"/>
        <v>5</v>
      </c>
      <c r="K13">
        <f t="shared" si="1"/>
        <v>14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128</v>
      </c>
      <c r="B16" s="11" t="s">
        <v>720</v>
      </c>
      <c r="C16" s="11">
        <v>8.8541666666666673E-5</v>
      </c>
      <c r="D16" s="11">
        <v>8.8541666666666673E-5</v>
      </c>
      <c r="E16">
        <f>VLOOKUP($A16,Participants!$A:$E,4,FALSE)</f>
        <v>5</v>
      </c>
      <c r="F16" t="str">
        <f>VLOOKUP($A16,Participants!$A:$E,2,FALSE)</f>
        <v>Fiersen</v>
      </c>
      <c r="G16" t="str">
        <f>VLOOKUP($A16,Participants!$A:$E,3,FALSE)</f>
        <v>Steele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2</v>
      </c>
    </row>
    <row r="17" spans="1:11">
      <c r="A17" s="27">
        <v>30</v>
      </c>
      <c r="B17" s="11" t="s">
        <v>719</v>
      </c>
      <c r="C17" s="11">
        <v>3.5879629629629629E-6</v>
      </c>
      <c r="D17" s="11">
        <v>9.2245370370370368E-5</v>
      </c>
      <c r="E17">
        <f>VLOOKUP($A17,Participants!$A:$E,4,FALSE)</f>
        <v>5</v>
      </c>
      <c r="F17" t="str">
        <f>VLOOKUP($A17,Participants!$A:$E,2,FALSE)</f>
        <v xml:space="preserve">Owen </v>
      </c>
      <c r="G17" t="str">
        <f>VLOOKUP($A17,Participants!$A:$E,3,FALSE)</f>
        <v>Denzer</v>
      </c>
      <c r="H17" t="str">
        <f>VLOOKUP($A17,Participants!$A:$E,5,FALSE)</f>
        <v>St Jude</v>
      </c>
      <c r="I17">
        <v>3</v>
      </c>
      <c r="J17">
        <f t="shared" si="3"/>
        <v>2</v>
      </c>
      <c r="K17">
        <f t="shared" si="1"/>
        <v>3</v>
      </c>
    </row>
    <row r="18" spans="1:11">
      <c r="A18" s="27">
        <v>788</v>
      </c>
      <c r="B18" s="11" t="s">
        <v>718</v>
      </c>
      <c r="C18" s="11">
        <v>4.2824074074074078E-6</v>
      </c>
      <c r="D18" s="11">
        <v>9.6643518518518517E-5</v>
      </c>
      <c r="E18">
        <f>VLOOKUP($A18,Participants!$A:$E,4,FALSE)</f>
        <v>5</v>
      </c>
      <c r="F18" t="str">
        <f>VLOOKUP($A18,Participants!$A:$E,2,FALSE)</f>
        <v>Mason</v>
      </c>
      <c r="G18" t="str">
        <f>VLOOKUP($A18,Participants!$A:$E,3,FALSE)</f>
        <v>Carroll</v>
      </c>
      <c r="H18" t="str">
        <f>VLOOKUP($A18,Participants!$A:$E,5,FALSE)</f>
        <v>St. Jude</v>
      </c>
      <c r="I18">
        <v>3</v>
      </c>
      <c r="J18">
        <f t="shared" si="3"/>
        <v>3</v>
      </c>
      <c r="K18">
        <f t="shared" si="1"/>
        <v>8</v>
      </c>
    </row>
    <row r="19" spans="1:11">
      <c r="A19" s="27">
        <v>218</v>
      </c>
      <c r="B19" s="11" t="s">
        <v>717</v>
      </c>
      <c r="C19" s="11">
        <v>9.7222222222222227E-6</v>
      </c>
      <c r="D19" s="11">
        <v>1.0636574074074073E-4</v>
      </c>
      <c r="E19">
        <f>VLOOKUP($A19,Participants!$A:$E,4,FALSE)</f>
        <v>5</v>
      </c>
      <c r="F19" t="str">
        <f>VLOOKUP($A19,Participants!$A:$E,2,FALSE)</f>
        <v>Tucker</v>
      </c>
      <c r="G19" t="str">
        <f>VLOOKUP($A19,Participants!$A:$E,3,FALSE)</f>
        <v>Young</v>
      </c>
      <c r="H19" t="str">
        <f>VLOOKUP($A19,Participants!$A:$E,5,FALSE)</f>
        <v>SSFC</v>
      </c>
      <c r="I19">
        <v>3</v>
      </c>
      <c r="J19">
        <f t="shared" si="3"/>
        <v>4</v>
      </c>
      <c r="K19">
        <f t="shared" si="1"/>
        <v>15</v>
      </c>
    </row>
    <row r="20" spans="1:11">
      <c r="A20" s="27">
        <v>108</v>
      </c>
      <c r="B20" s="11" t="s">
        <v>716</v>
      </c>
      <c r="C20" s="11">
        <v>1.6203703703703705E-6</v>
      </c>
      <c r="D20" s="11">
        <v>1.0810185185185186E-4</v>
      </c>
      <c r="E20">
        <f>VLOOKUP($A20,Participants!$A:$E,4,FALSE)</f>
        <v>5</v>
      </c>
      <c r="F20" t="str">
        <f>VLOOKUP($A20,Participants!$A:$E,2,FALSE)</f>
        <v xml:space="preserve">Nate </v>
      </c>
      <c r="G20" t="str">
        <f>VLOOKUP($A20,Participants!$A:$E,3,FALSE)</f>
        <v>Russell</v>
      </c>
      <c r="H20" t="str">
        <f>VLOOKUP($A20,Participants!$A:$E,5,FALSE)</f>
        <v>St Jude</v>
      </c>
      <c r="I20">
        <v>3</v>
      </c>
      <c r="J20">
        <f t="shared" si="3"/>
        <v>5</v>
      </c>
      <c r="K20">
        <f t="shared" si="1"/>
        <v>16</v>
      </c>
    </row>
    <row r="21" spans="1:11">
      <c r="B21" s="11"/>
      <c r="C21" s="11"/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A23" s="27">
        <v>113</v>
      </c>
      <c r="B23" s="11" t="s">
        <v>720</v>
      </c>
      <c r="C23" s="11">
        <v>8.7037037037037039E-5</v>
      </c>
      <c r="D23" s="11">
        <v>8.7037037037037039E-5</v>
      </c>
      <c r="E23">
        <f>VLOOKUP($A23,Participants!$A:$E,4,FALSE)</f>
        <v>5</v>
      </c>
      <c r="F23" t="str">
        <f>VLOOKUP($A23,Participants!$A:$E,2,FALSE)</f>
        <v>Marcus</v>
      </c>
      <c r="G23" t="str">
        <f>VLOOKUP($A23,Participants!$A:$E,3,FALSE)</f>
        <v>Schneider</v>
      </c>
      <c r="H23" t="str">
        <f>VLOOKUP($A23,Participants!$A:$E,5,FALSE)</f>
        <v>St Jude</v>
      </c>
      <c r="I23">
        <v>4</v>
      </c>
      <c r="J23">
        <f t="shared" ref="J23:J28" si="4">RANK(D23,IF(I23=4,$D$23:$D$28,),1)</f>
        <v>1</v>
      </c>
      <c r="K23">
        <f t="shared" si="1"/>
        <v>1</v>
      </c>
    </row>
    <row r="24" spans="1:11">
      <c r="A24" s="27">
        <v>88</v>
      </c>
      <c r="B24" s="11" t="s">
        <v>719</v>
      </c>
      <c r="C24" s="11">
        <v>7.5231481481481492E-6</v>
      </c>
      <c r="D24" s="11">
        <v>9.4560185185185169E-5</v>
      </c>
      <c r="E24">
        <f>VLOOKUP($A24,Participants!$A:$E,4,FALSE)</f>
        <v>6</v>
      </c>
      <c r="F24" t="str">
        <f>VLOOKUP($A24,Participants!$A:$E,2,FALSE)</f>
        <v>Andrew</v>
      </c>
      <c r="G24" t="str">
        <f>VLOOKUP($A24,Participants!$A:$E,3,FALSE)</f>
        <v>McMichael</v>
      </c>
      <c r="H24" t="str">
        <f>VLOOKUP($A24,Participants!$A:$E,5,FALSE)</f>
        <v>St Jude</v>
      </c>
      <c r="I24">
        <v>4</v>
      </c>
      <c r="J24">
        <f t="shared" si="4"/>
        <v>2</v>
      </c>
      <c r="K24">
        <f t="shared" si="1"/>
        <v>6</v>
      </c>
    </row>
    <row r="25" spans="1:11">
      <c r="A25" s="27">
        <v>198</v>
      </c>
      <c r="B25" s="11" t="s">
        <v>718</v>
      </c>
      <c r="C25" s="11">
        <v>6.9444444444444439E-6</v>
      </c>
      <c r="D25" s="11">
        <v>1.0150462962962963E-4</v>
      </c>
      <c r="E25">
        <f>VLOOKUP($A25,Participants!$A:$E,4,FALSE)</f>
        <v>5</v>
      </c>
      <c r="F25" t="str">
        <f>VLOOKUP($A25,Participants!$A:$E,2,FALSE)</f>
        <v>Luke</v>
      </c>
      <c r="G25" t="str">
        <f>VLOOKUP($A25,Participants!$A:$E,3,FALSE)</f>
        <v>Senac</v>
      </c>
      <c r="H25" t="str">
        <f>VLOOKUP($A25,Participants!$A:$E,5,FALSE)</f>
        <v>SSFC</v>
      </c>
      <c r="I25">
        <v>4</v>
      </c>
      <c r="J25">
        <f t="shared" si="4"/>
        <v>3</v>
      </c>
      <c r="K25">
        <f t="shared" si="1"/>
        <v>11</v>
      </c>
    </row>
    <row r="26" spans="1:11">
      <c r="B26" s="11"/>
      <c r="C26" s="11">
        <v>2.6157407407407402E-5</v>
      </c>
      <c r="D26" s="11"/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23:D26">
    <sortCondition ref="D23:D26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E00-000000000000}">
      <formula1>Grade</formula1>
    </dataValidation>
  </dataValidations>
  <hyperlinks>
    <hyperlink ref="M1" location="'Schedule of Events'!A1" display="'Return to Schedule of Events" xr:uid="{00000000-0004-0000-0E00-000000000000}"/>
    <hyperlink ref="M3" location="Participants!A1" display="Add or Update Participants" xr:uid="{00000000-0004-0000-0E00-000001000000}"/>
    <hyperlink ref="M4" location="Overall!A1" display="Overall Place and Points" xr:uid="{00000000-0004-0000-0E00-000002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O42"/>
  <sheetViews>
    <sheetView workbookViewId="0">
      <selection sqref="A1:A1048576"/>
    </sheetView>
  </sheetViews>
  <sheetFormatPr defaultColWidth="5.85546875" defaultRowHeight="15"/>
  <cols>
    <col min="1" max="2" width="11" style="27" customWidth="1"/>
    <col min="3" max="3" width="0.140625" style="27" customWidth="1"/>
    <col min="4" max="4" width="18.85546875" style="10" customWidth="1"/>
    <col min="5" max="5" width="6.425781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5.140625" bestFit="1" customWidth="1"/>
    <col min="10" max="10" width="10.28515625" bestFit="1" customWidth="1"/>
    <col min="11" max="11" width="12.5703125" bestFit="1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240</v>
      </c>
      <c r="B2" s="11" t="s">
        <v>720</v>
      </c>
      <c r="C2" s="11">
        <v>3.528935185185185E-4</v>
      </c>
      <c r="D2" s="11">
        <v>3.528935185185185E-4</v>
      </c>
      <c r="E2">
        <f>VLOOKUP($A2,Participants!$A:$E,4,FALSE)</f>
        <v>6</v>
      </c>
      <c r="F2" t="str">
        <f>VLOOKUP($A2,Participants!$A:$E,2,FALSE)</f>
        <v>Alexander</v>
      </c>
      <c r="G2" t="str">
        <f>VLOOKUP($A2,Participants!$A:$E,3,FALSE)</f>
        <v>Jarvis</v>
      </c>
      <c r="H2" t="str">
        <f>VLOOKUP($A2,Participants!$A:$E,5,FALSE)</f>
        <v>United We Run</v>
      </c>
      <c r="I2">
        <v>1</v>
      </c>
      <c r="J2">
        <f t="shared" ref="J2:J7" si="0">RANK(D2,IF(I2=1,$D$2:$D$7,),1)</f>
        <v>1</v>
      </c>
      <c r="K2" s="27">
        <f t="shared" ref="K2:K6" si="1">RANK(D2,$D$2:$D$100,1)</f>
        <v>1</v>
      </c>
    </row>
    <row r="3" spans="1:15">
      <c r="A3" s="27">
        <v>14</v>
      </c>
      <c r="B3" s="11" t="s">
        <v>719</v>
      </c>
      <c r="C3" s="11">
        <v>2.9398148148148146E-5</v>
      </c>
      <c r="D3" s="11">
        <v>3.8229166666666663E-4</v>
      </c>
      <c r="E3">
        <f>VLOOKUP($A3,Participants!$A:$E,4,FALSE)</f>
        <v>6</v>
      </c>
      <c r="F3" t="str">
        <f>VLOOKUP($A3,Participants!$A:$E,2,FALSE)</f>
        <v>Jim</v>
      </c>
      <c r="G3" t="str">
        <f>VLOOKUP($A3,Participants!$A:$E,3,FALSE)</f>
        <v>Buchmeier</v>
      </c>
      <c r="H3" t="str">
        <f>VLOOKUP($A3,Participants!$A:$E,5,FALSE)</f>
        <v>St Jude</v>
      </c>
      <c r="I3">
        <v>1</v>
      </c>
      <c r="J3">
        <f t="shared" si="0"/>
        <v>2</v>
      </c>
      <c r="K3" s="27">
        <f t="shared" si="1"/>
        <v>3</v>
      </c>
      <c r="M3" s="13" t="s">
        <v>116</v>
      </c>
    </row>
    <row r="4" spans="1:15">
      <c r="A4" s="27">
        <v>258</v>
      </c>
      <c r="B4" s="11" t="s">
        <v>718</v>
      </c>
      <c r="C4" s="11">
        <v>8.9120370370370373E-6</v>
      </c>
      <c r="D4" s="11">
        <v>3.9131944444444441E-4</v>
      </c>
      <c r="E4">
        <f>VLOOKUP($A4,Participants!$A:$E,4,FALSE)</f>
        <v>6</v>
      </c>
      <c r="F4" t="str">
        <f>VLOOKUP($A4,Participants!$A:$E,2,FALSE)</f>
        <v>Jacob</v>
      </c>
      <c r="G4" t="str">
        <f>VLOOKUP($A4,Participants!$A:$E,3,FALSE)</f>
        <v>Ready</v>
      </c>
      <c r="H4" t="str">
        <f>VLOOKUP($A4,Participants!$A:$E,5,FALSE)</f>
        <v>United We Run</v>
      </c>
      <c r="I4">
        <v>1</v>
      </c>
      <c r="J4">
        <f t="shared" si="0"/>
        <v>3</v>
      </c>
      <c r="K4" s="27">
        <f t="shared" si="1"/>
        <v>4</v>
      </c>
      <c r="M4" s="13" t="s">
        <v>117</v>
      </c>
    </row>
    <row r="5" spans="1:15">
      <c r="A5" s="27">
        <v>129</v>
      </c>
      <c r="B5" s="11" t="s">
        <v>717</v>
      </c>
      <c r="C5" s="11">
        <v>1.3310185185185184E-5</v>
      </c>
      <c r="D5" s="11">
        <v>4.0462962962962962E-4</v>
      </c>
      <c r="E5">
        <f>VLOOKUP($A5,Participants!$A:$E,4,FALSE)</f>
        <v>6</v>
      </c>
      <c r="F5" t="str">
        <f>VLOOKUP($A5,Participants!$A:$E,2,FALSE)</f>
        <v>Gabriel</v>
      </c>
      <c r="G5" t="str">
        <f>VLOOKUP($A5,Participants!$A:$E,3,FALSE)</f>
        <v>Sulit</v>
      </c>
      <c r="H5" t="str">
        <f>VLOOKUP($A5,Participants!$A:$E,5,FALSE)</f>
        <v>St Jude</v>
      </c>
      <c r="I5">
        <v>1</v>
      </c>
      <c r="J5">
        <f t="shared" si="0"/>
        <v>4</v>
      </c>
      <c r="K5" s="27">
        <f t="shared" si="1"/>
        <v>6</v>
      </c>
    </row>
    <row r="6" spans="1:15">
      <c r="A6" s="27">
        <v>313</v>
      </c>
      <c r="B6" s="11" t="s">
        <v>716</v>
      </c>
      <c r="C6" s="11">
        <v>1.6087962962962964E-5</v>
      </c>
      <c r="D6" s="11">
        <v>4.2071759259259259E-4</v>
      </c>
      <c r="E6">
        <f>VLOOKUP($A6,Participants!$A:$E,4,FALSE)</f>
        <v>5</v>
      </c>
      <c r="F6" t="str">
        <f>VLOOKUP($A6,Participants!$A:$E,2,FALSE)</f>
        <v>Benjamin</v>
      </c>
      <c r="G6" t="str">
        <f>VLOOKUP($A6,Participants!$A:$E,3,FALSE)</f>
        <v>Woodruff</v>
      </c>
      <c r="H6" t="str">
        <f>VLOOKUP($A6,Participants!$A:$E,5,FALSE)</f>
        <v>St. Barnabas</v>
      </c>
      <c r="I6">
        <v>1</v>
      </c>
      <c r="J6">
        <f t="shared" si="0"/>
        <v>5</v>
      </c>
      <c r="K6" s="27">
        <f t="shared" si="1"/>
        <v>7</v>
      </c>
    </row>
    <row r="7" spans="1:15">
      <c r="A7" s="27">
        <v>160</v>
      </c>
      <c r="B7" s="11" t="s">
        <v>715</v>
      </c>
      <c r="C7" s="11">
        <v>1.2696759259259261E-4</v>
      </c>
      <c r="D7" s="11">
        <v>5.4768518518518512E-4</v>
      </c>
      <c r="E7">
        <f>VLOOKUP($A7,Participants!$A:$E,4,FALSE)</f>
        <v>6</v>
      </c>
      <c r="F7" t="str">
        <f>VLOOKUP($A7,Participants!$A:$E,2,FALSE)</f>
        <v>Jacob</v>
      </c>
      <c r="G7" t="str">
        <f>VLOOKUP($A7,Participants!$A:$E,3,FALSE)</f>
        <v>Coppinger</v>
      </c>
      <c r="H7" t="str">
        <f>VLOOKUP($A7,Participants!$A:$E,5,FALSE)</f>
        <v>SSFC</v>
      </c>
      <c r="I7">
        <v>1</v>
      </c>
      <c r="J7">
        <f t="shared" si="0"/>
        <v>6</v>
      </c>
      <c r="K7">
        <f>RANK(D7,$D$2:$D$100,1)</f>
        <v>14</v>
      </c>
    </row>
    <row r="8" spans="1:15">
      <c r="B8" s="11"/>
      <c r="C8" s="11"/>
      <c r="D8" s="11"/>
    </row>
    <row r="9" spans="1:15">
      <c r="A9" s="27">
        <v>232</v>
      </c>
      <c r="B9" s="11" t="s">
        <v>720</v>
      </c>
      <c r="C9" s="11">
        <v>4.2499999999999998E-4</v>
      </c>
      <c r="D9" s="11">
        <v>4.2499999999999998E-4</v>
      </c>
      <c r="E9">
        <f>VLOOKUP($A9,Participants!$A:$E,4,FALSE)</f>
        <v>6</v>
      </c>
      <c r="F9" t="str">
        <f>VLOOKUP($A9,Participants!$A:$E,2,FALSE)</f>
        <v>Joe</v>
      </c>
      <c r="G9" t="str">
        <f>VLOOKUP($A9,Participants!$A:$E,3,FALSE)</f>
        <v>Egan</v>
      </c>
      <c r="H9" t="str">
        <f>VLOOKUP($A9,Participants!$A:$E,5,FALSE)</f>
        <v>United We Run</v>
      </c>
      <c r="I9">
        <v>2</v>
      </c>
      <c r="J9">
        <f t="shared" ref="J9:J14" si="2">RANK(D9,IF(I9=2,$D$9:$D$14,),1)</f>
        <v>1</v>
      </c>
      <c r="K9">
        <f t="shared" ref="K9:K21" si="3">RANK(D9,$D$2:$D$100,1)</f>
        <v>8</v>
      </c>
    </row>
    <row r="10" spans="1:15">
      <c r="A10" s="27">
        <v>222</v>
      </c>
      <c r="B10" s="11" t="s">
        <v>719</v>
      </c>
      <c r="C10" s="11">
        <v>4.5138888888888895E-6</v>
      </c>
      <c r="D10" s="11">
        <v>4.2951388888888884E-4</v>
      </c>
      <c r="E10">
        <f>VLOOKUP($A10,Participants!$A:$E,4,FALSE)</f>
        <v>6</v>
      </c>
      <c r="F10" t="str">
        <f>VLOOKUP($A10,Participants!$A:$E,2,FALSE)</f>
        <v>Jack</v>
      </c>
      <c r="G10" t="str">
        <f>VLOOKUP($A10,Participants!$A:$E,3,FALSE)</f>
        <v>Andrews</v>
      </c>
      <c r="H10" t="str">
        <f>VLOOKUP($A10,Participants!$A:$E,5,FALSE)</f>
        <v>United We Run</v>
      </c>
      <c r="I10">
        <v>2</v>
      </c>
      <c r="J10">
        <f t="shared" si="2"/>
        <v>2</v>
      </c>
      <c r="K10">
        <f t="shared" si="3"/>
        <v>9</v>
      </c>
    </row>
    <row r="11" spans="1:15">
      <c r="A11" s="27">
        <v>145</v>
      </c>
      <c r="B11" s="11" t="s">
        <v>718</v>
      </c>
      <c r="C11" s="11">
        <v>1.3425925925925924E-5</v>
      </c>
      <c r="D11" s="11">
        <v>4.4305555555555553E-4</v>
      </c>
      <c r="E11">
        <f>VLOOKUP($A11,Participants!$A:$E,4,FALSE)</f>
        <v>6</v>
      </c>
      <c r="F11" t="str">
        <f>VLOOKUP($A11,Participants!$A:$E,2,FALSE)</f>
        <v>John</v>
      </c>
      <c r="G11" t="str">
        <f>VLOOKUP($A11,Participants!$A:$E,3,FALSE)</f>
        <v>Seguin</v>
      </c>
      <c r="H11" t="str">
        <f>VLOOKUP($A11,Participants!$A:$E,5,FALSE)</f>
        <v>OLG</v>
      </c>
      <c r="I11">
        <v>2</v>
      </c>
      <c r="J11">
        <f t="shared" si="2"/>
        <v>3</v>
      </c>
      <c r="K11">
        <f t="shared" si="3"/>
        <v>11</v>
      </c>
    </row>
    <row r="12" spans="1:15">
      <c r="A12" s="27">
        <v>289</v>
      </c>
      <c r="B12" s="11" t="s">
        <v>717</v>
      </c>
      <c r="C12" s="11">
        <v>2.8703703703703703E-5</v>
      </c>
      <c r="D12" s="11">
        <v>4.7175925925925928E-4</v>
      </c>
      <c r="E12">
        <f>VLOOKUP($A12,Participants!$A:$E,4,FALSE)</f>
        <v>6</v>
      </c>
      <c r="F12" t="str">
        <f>VLOOKUP($A12,Participants!$A:$E,2,FALSE)</f>
        <v>Joseph</v>
      </c>
      <c r="G12" t="str">
        <f>VLOOKUP($A12,Participants!$A:$E,3,FALSE)</f>
        <v>McCoy</v>
      </c>
      <c r="H12" t="str">
        <f>VLOOKUP($A12,Participants!$A:$E,5,FALSE)</f>
        <v>St. Barnabas</v>
      </c>
      <c r="I12">
        <v>2</v>
      </c>
      <c r="J12">
        <f t="shared" si="2"/>
        <v>4</v>
      </c>
      <c r="K12">
        <f t="shared" si="3"/>
        <v>12</v>
      </c>
    </row>
    <row r="13" spans="1:15">
      <c r="A13" s="27">
        <v>12</v>
      </c>
      <c r="B13" s="11" t="s">
        <v>716</v>
      </c>
      <c r="C13" s="11">
        <v>5.5555555555555558E-6</v>
      </c>
      <c r="D13" s="11">
        <v>4.7743055555555554E-4</v>
      </c>
      <c r="E13">
        <f>VLOOKUP($A13,Participants!$A:$E,4,FALSE)</f>
        <v>5</v>
      </c>
      <c r="F13" t="str">
        <f>VLOOKUP($A13,Participants!$A:$E,2,FALSE)</f>
        <v>Carter</v>
      </c>
      <c r="G13" t="str">
        <f>VLOOKUP($A13,Participants!$A:$E,3,FALSE)</f>
        <v>Bohn</v>
      </c>
      <c r="H13" t="str">
        <f>VLOOKUP($A13,Participants!$A:$E,5,FALSE)</f>
        <v>St Jude</v>
      </c>
      <c r="I13">
        <v>2</v>
      </c>
      <c r="J13">
        <f t="shared" si="2"/>
        <v>5</v>
      </c>
      <c r="K13">
        <f t="shared" si="3"/>
        <v>13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3"/>
        <v>#N/A</v>
      </c>
    </row>
    <row r="15" spans="1:15">
      <c r="K15" t="e">
        <f t="shared" si="3"/>
        <v>#N/A</v>
      </c>
    </row>
    <row r="16" spans="1:15">
      <c r="A16" s="27">
        <v>228</v>
      </c>
      <c r="B16" s="11" t="s">
        <v>720</v>
      </c>
      <c r="C16" s="11">
        <v>3.8217592592592594E-4</v>
      </c>
      <c r="D16" s="11">
        <v>3.8217592592592594E-4</v>
      </c>
      <c r="E16">
        <f>VLOOKUP($A16,Participants!$A:$E,4,FALSE)</f>
        <v>5</v>
      </c>
      <c r="F16" t="str">
        <f>VLOOKUP($A16,Participants!$A:$E,2,FALSE)</f>
        <v>Carson</v>
      </c>
      <c r="G16" t="str">
        <f>VLOOKUP($A16,Participants!$A:$E,3,FALSE)</f>
        <v>Clark</v>
      </c>
      <c r="H16" t="str">
        <f>VLOOKUP($A16,Participants!$A:$E,5,FALSE)</f>
        <v>United We Run</v>
      </c>
      <c r="I16">
        <v>3</v>
      </c>
      <c r="J16">
        <f t="shared" ref="J16:J21" si="4">RANK(D16,IF(I16=3,$D$16:$D$21,),1)</f>
        <v>1</v>
      </c>
      <c r="K16">
        <f t="shared" si="3"/>
        <v>2</v>
      </c>
    </row>
    <row r="17" spans="1:11">
      <c r="A17" s="27">
        <v>265</v>
      </c>
      <c r="B17" s="11" t="s">
        <v>719</v>
      </c>
      <c r="C17" s="11">
        <v>1.8171296296296295E-5</v>
      </c>
      <c r="D17" s="11">
        <v>4.0046296296296293E-4</v>
      </c>
      <c r="E17">
        <f>VLOOKUP($A17,Participants!$A:$E,4,FALSE)</f>
        <v>6</v>
      </c>
      <c r="F17" t="str">
        <f>VLOOKUP($A17,Participants!$A:$E,2,FALSE)</f>
        <v>Sam</v>
      </c>
      <c r="G17" t="str">
        <f>VLOOKUP($A17,Participants!$A:$E,3,FALSE)</f>
        <v>Smith</v>
      </c>
      <c r="H17" t="str">
        <f>VLOOKUP($A17,Participants!$A:$E,5,FALSE)</f>
        <v>United We Run</v>
      </c>
      <c r="I17">
        <v>3</v>
      </c>
      <c r="J17">
        <f t="shared" si="4"/>
        <v>2</v>
      </c>
      <c r="K17">
        <f t="shared" si="3"/>
        <v>5</v>
      </c>
    </row>
    <row r="18" spans="1:11">
      <c r="A18" s="27">
        <v>268</v>
      </c>
      <c r="B18" s="11" t="s">
        <v>718</v>
      </c>
      <c r="C18" s="11">
        <v>4.2476851851851859E-5</v>
      </c>
      <c r="D18" s="11">
        <v>4.4293981481481485E-4</v>
      </c>
      <c r="E18">
        <f>VLOOKUP($A18,Participants!$A:$E,4,FALSE)</f>
        <v>5</v>
      </c>
      <c r="F18" t="str">
        <f>VLOOKUP($A18,Participants!$A:$E,2,FALSE)</f>
        <v>Matthew</v>
      </c>
      <c r="G18" t="str">
        <f>VLOOKUP($A18,Participants!$A:$E,3,FALSE)</f>
        <v>Stevens</v>
      </c>
      <c r="H18" t="str">
        <f>VLOOKUP($A18,Participants!$A:$E,5,FALSE)</f>
        <v>United We Run</v>
      </c>
      <c r="I18">
        <v>3</v>
      </c>
      <c r="J18">
        <f t="shared" si="4"/>
        <v>3</v>
      </c>
      <c r="K18">
        <f t="shared" si="3"/>
        <v>10</v>
      </c>
    </row>
    <row r="19" spans="1:11">
      <c r="B19" s="11"/>
      <c r="C19" s="11"/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4"/>
        <v>#N/A</v>
      </c>
      <c r="K19" t="e">
        <f t="shared" si="3"/>
        <v>#N/A</v>
      </c>
    </row>
    <row r="20" spans="1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4"/>
        <v>#N/A</v>
      </c>
      <c r="K20" t="e">
        <f t="shared" si="3"/>
        <v>#N/A</v>
      </c>
    </row>
    <row r="21" spans="1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4"/>
        <v>#N/A</v>
      </c>
      <c r="K21" t="e">
        <f t="shared" si="3"/>
        <v>#N/A</v>
      </c>
    </row>
    <row r="23" spans="1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5">RANK(D23,IF(I23=4,$D$23:$D$28,),1)</f>
        <v>#N/A</v>
      </c>
      <c r="K23" t="e">
        <f t="shared" ref="K23:K28" si="6">RANK(D23,$D$2:$D$100,1)</f>
        <v>#N/A</v>
      </c>
    </row>
    <row r="24" spans="1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5"/>
        <v>#N/A</v>
      </c>
      <c r="K24" t="e">
        <f t="shared" si="6"/>
        <v>#N/A</v>
      </c>
    </row>
    <row r="25" spans="1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5"/>
        <v>#N/A</v>
      </c>
      <c r="K25" t="e">
        <f t="shared" si="6"/>
        <v>#N/A</v>
      </c>
    </row>
    <row r="26" spans="1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5"/>
        <v>#N/A</v>
      </c>
      <c r="K26" t="e">
        <f t="shared" si="6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5"/>
        <v>#N/A</v>
      </c>
      <c r="K27" t="e">
        <f t="shared" si="6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5"/>
        <v>#N/A</v>
      </c>
      <c r="K28" t="e">
        <f t="shared" si="6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ref="K30:K35" si="7">RANK(D30,$D$2:$D$100,1)</f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8">RANK(D31,IF(I31=5,$D$30:$D$35,),1)</f>
        <v>#N/A</v>
      </c>
      <c r="K31" t="e">
        <f t="shared" si="7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8"/>
        <v>#N/A</v>
      </c>
      <c r="K32" t="e">
        <f t="shared" si="7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8"/>
        <v>#N/A</v>
      </c>
      <c r="K33" t="e">
        <f t="shared" si="7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8"/>
        <v>#N/A</v>
      </c>
      <c r="K34" t="e">
        <f t="shared" si="7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8"/>
        <v>#N/A</v>
      </c>
      <c r="K35" t="e">
        <f t="shared" si="7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ref="K37:K42" si="9">RANK(D37,$D$2:$D$100,1)</f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10">RANK(D38,IF(I38=6,$D$37:$D$42,),1)</f>
        <v>#N/A</v>
      </c>
      <c r="K38" t="e">
        <f t="shared" si="9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10"/>
        <v>#N/A</v>
      </c>
      <c r="K39" t="e">
        <f t="shared" si="9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10"/>
        <v>#N/A</v>
      </c>
      <c r="K40" t="e">
        <f t="shared" si="9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10"/>
        <v>#N/A</v>
      </c>
      <c r="K41" t="e">
        <f t="shared" si="9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10"/>
        <v>#N/A</v>
      </c>
      <c r="K42" t="e">
        <f t="shared" si="9"/>
        <v>#N/A</v>
      </c>
    </row>
  </sheetData>
  <sortState xmlns:xlrd2="http://schemas.microsoft.com/office/spreadsheetml/2017/richdata2" ref="B16:D19">
    <sortCondition ref="D16:D19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F00-000000000000}">
      <formula1>Grade</formula1>
    </dataValidation>
  </dataValidations>
  <hyperlinks>
    <hyperlink ref="M1" location="'Schedule of Events'!A1" display="'Return to Schedule of Events" xr:uid="{00000000-0004-0000-0F00-000000000000}"/>
    <hyperlink ref="M3" location="Participants!A1" display="Add or Update Participants" xr:uid="{00000000-0004-0000-0F00-000001000000}"/>
    <hyperlink ref="M4" location="Overall!A1" display="Overall Place and Points" xr:uid="{00000000-0004-0000-0F00-000002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1"/>
  <dimension ref="A1:O38"/>
  <sheetViews>
    <sheetView workbookViewId="0">
      <selection activeCell="D4" sqref="D4"/>
    </sheetView>
  </sheetViews>
  <sheetFormatPr defaultRowHeight="15"/>
  <cols>
    <col min="1" max="1" width="8.7109375" style="27"/>
    <col min="2" max="2" width="9.140625" style="27"/>
    <col min="3" max="3" width="0.140625" style="27" customWidth="1"/>
    <col min="4" max="4" width="15.85546875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152</v>
      </c>
      <c r="D2" s="11">
        <v>2.2026620370370373E-3</v>
      </c>
      <c r="E2">
        <f>VLOOKUP($A2,Participants!$A:$E,4,FALSE)</f>
        <v>6</v>
      </c>
      <c r="F2" t="str">
        <f>VLOOKUP($A2,Participants!$A:$E,2,FALSE)</f>
        <v>Gabe</v>
      </c>
      <c r="G2" t="str">
        <f>VLOOKUP($A2,Participants!$A:$E,3,FALSE)</f>
        <v>Argiris</v>
      </c>
      <c r="H2" t="str">
        <f>VLOOKUP($A2,Participants!$A:$E,5,FALSE)</f>
        <v>SSFC</v>
      </c>
      <c r="I2">
        <v>1</v>
      </c>
      <c r="J2">
        <f>RANK(D2,IF(I2=1,$D$2:$D$38,),1)</f>
        <v>1</v>
      </c>
      <c r="K2">
        <f t="shared" ref="K2:K38" si="0">RANK(D2,$D$2:$D$96,1)</f>
        <v>1</v>
      </c>
    </row>
    <row r="3" spans="1:15">
      <c r="A3" s="27">
        <v>303</v>
      </c>
      <c r="D3" s="11">
        <v>2.5209490740740743E-3</v>
      </c>
      <c r="E3">
        <f>VLOOKUP($A3,Participants!$A:$E,4,FALSE)</f>
        <v>6</v>
      </c>
      <c r="F3" t="str">
        <f>VLOOKUP($A3,Participants!$A:$E,2,FALSE)</f>
        <v>Mason</v>
      </c>
      <c r="G3" t="str">
        <f>VLOOKUP($A3,Participants!$A:$E,3,FALSE)</f>
        <v>Schnarr</v>
      </c>
      <c r="H3" t="str">
        <f>VLOOKUP($A3,Participants!$A:$E,5,FALSE)</f>
        <v>St. Barnabas</v>
      </c>
      <c r="I3">
        <v>1</v>
      </c>
      <c r="J3">
        <f t="shared" ref="J3:J38" si="1">RANK(D3,IF(I3=1,$D$2:$D$38,),1)</f>
        <v>2</v>
      </c>
      <c r="K3">
        <f t="shared" si="0"/>
        <v>2</v>
      </c>
      <c r="M3" s="13" t="s">
        <v>116</v>
      </c>
    </row>
    <row r="4" spans="1:15">
      <c r="A4" s="27">
        <v>46</v>
      </c>
      <c r="D4" s="11">
        <v>2.7241898148148147E-3</v>
      </c>
      <c r="E4">
        <f>VLOOKUP($A4,Participants!$A:$E,4,FALSE)</f>
        <v>6</v>
      </c>
      <c r="F4" t="str">
        <f>VLOOKUP($A4,Participants!$A:$E,2,FALSE)</f>
        <v>Cesar</v>
      </c>
      <c r="G4" t="str">
        <f>VLOOKUP($A4,Participants!$A:$E,3,FALSE)</f>
        <v>Green</v>
      </c>
      <c r="H4" t="str">
        <f>VLOOKUP($A4,Participants!$A:$E,5,FALSE)</f>
        <v>St Jude</v>
      </c>
      <c r="I4">
        <v>1</v>
      </c>
      <c r="J4">
        <f t="shared" si="1"/>
        <v>3</v>
      </c>
      <c r="K4">
        <f t="shared" si="0"/>
        <v>3</v>
      </c>
      <c r="M4" s="13" t="s">
        <v>117</v>
      </c>
    </row>
    <row r="5" spans="1:15">
      <c r="D5" s="11"/>
      <c r="E5" t="e">
        <f>VLOOKUP($A5,Participants!$A:$E,4,FALSE)</f>
        <v>#N/A</v>
      </c>
      <c r="F5" t="e">
        <f>VLOOKUP($A5,Participants!$A:$E,2,FALSE)</f>
        <v>#N/A</v>
      </c>
      <c r="G5" t="e">
        <f>VLOOKUP($A5,Participants!$A:$E,3,FALSE)</f>
        <v>#N/A</v>
      </c>
      <c r="H5" t="e">
        <f>VLOOKUP($A5,Participants!$A:$E,5,FALSE)</f>
        <v>#N/A</v>
      </c>
      <c r="I5">
        <v>1</v>
      </c>
      <c r="J5" t="e">
        <f t="shared" si="1"/>
        <v>#N/A</v>
      </c>
      <c r="K5" t="e">
        <f t="shared" si="0"/>
        <v>#N/A</v>
      </c>
    </row>
    <row r="6" spans="1:15">
      <c r="D6" s="11"/>
      <c r="E6" t="e">
        <f>VLOOKUP($A6,Participants!$A:$E,4,FALSE)</f>
        <v>#N/A</v>
      </c>
      <c r="F6" t="e">
        <f>VLOOKUP($A6,Participants!$A:$E,2,FALSE)</f>
        <v>#N/A</v>
      </c>
      <c r="G6" t="e">
        <f>VLOOKUP($A6,Participants!$A:$E,3,FALSE)</f>
        <v>#N/A</v>
      </c>
      <c r="H6" t="e">
        <f>VLOOKUP($A6,Participants!$A:$E,5,FALSE)</f>
        <v>#N/A</v>
      </c>
      <c r="I6">
        <v>1</v>
      </c>
      <c r="J6" t="e">
        <f t="shared" si="1"/>
        <v>#N/A</v>
      </c>
      <c r="K6" t="e">
        <f t="shared" si="0"/>
        <v>#N/A</v>
      </c>
    </row>
    <row r="7" spans="1:15"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1"/>
        <v>#N/A</v>
      </c>
      <c r="K7" t="e">
        <f t="shared" si="0"/>
        <v>#N/A</v>
      </c>
    </row>
    <row r="8" spans="1:15">
      <c r="D8" s="11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 t="shared" si="1"/>
        <v>#N/A</v>
      </c>
      <c r="K8" t="e">
        <f t="shared" si="0"/>
        <v>#N/A</v>
      </c>
    </row>
    <row r="9" spans="1:15">
      <c r="D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1"/>
        <v>#N/A</v>
      </c>
      <c r="K9" t="e">
        <f t="shared" si="0"/>
        <v>#N/A</v>
      </c>
    </row>
    <row r="10" spans="1:15">
      <c r="D10" s="11"/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1</v>
      </c>
      <c r="J10" t="e">
        <f t="shared" si="1"/>
        <v>#N/A</v>
      </c>
      <c r="K10" t="e">
        <f t="shared" si="0"/>
        <v>#N/A</v>
      </c>
    </row>
    <row r="11" spans="1:15">
      <c r="D11" s="11"/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1</v>
      </c>
      <c r="J11" t="e">
        <f t="shared" si="1"/>
        <v>#N/A</v>
      </c>
      <c r="K11" t="e">
        <f t="shared" si="0"/>
        <v>#N/A</v>
      </c>
    </row>
    <row r="12" spans="1:15">
      <c r="D12" s="11"/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1</v>
      </c>
      <c r="J12" t="e">
        <f t="shared" si="1"/>
        <v>#N/A</v>
      </c>
      <c r="K12" t="e">
        <f t="shared" si="0"/>
        <v>#N/A</v>
      </c>
    </row>
    <row r="13" spans="1:15"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1</v>
      </c>
      <c r="J13" t="e">
        <f t="shared" si="1"/>
        <v>#N/A</v>
      </c>
      <c r="K13" t="e">
        <f t="shared" si="0"/>
        <v>#N/A</v>
      </c>
    </row>
    <row r="14" spans="1:15"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1</v>
      </c>
      <c r="J14" t="e">
        <f t="shared" si="1"/>
        <v>#N/A</v>
      </c>
      <c r="K14" t="e">
        <f t="shared" si="0"/>
        <v>#N/A</v>
      </c>
    </row>
    <row r="15" spans="1:15">
      <c r="D15" s="11"/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1</v>
      </c>
      <c r="J15" t="e">
        <f t="shared" si="1"/>
        <v>#N/A</v>
      </c>
      <c r="K15" t="e">
        <f t="shared" si="0"/>
        <v>#N/A</v>
      </c>
    </row>
    <row r="16" spans="1:15">
      <c r="D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1</v>
      </c>
      <c r="J16" t="e">
        <f t="shared" si="1"/>
        <v>#N/A</v>
      </c>
      <c r="K16" t="e">
        <f t="shared" si="0"/>
        <v>#N/A</v>
      </c>
    </row>
    <row r="17" spans="4:11">
      <c r="D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1</v>
      </c>
      <c r="J17" t="e">
        <f t="shared" si="1"/>
        <v>#N/A</v>
      </c>
      <c r="K17" t="e">
        <f t="shared" si="0"/>
        <v>#N/A</v>
      </c>
    </row>
    <row r="18" spans="4:11">
      <c r="D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1</v>
      </c>
      <c r="J18" t="e">
        <f t="shared" si="1"/>
        <v>#N/A</v>
      </c>
      <c r="K18" t="e">
        <f t="shared" si="0"/>
        <v>#N/A</v>
      </c>
    </row>
    <row r="19" spans="4:11"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1</v>
      </c>
      <c r="J19" t="e">
        <f t="shared" si="1"/>
        <v>#N/A</v>
      </c>
      <c r="K19" t="e">
        <f t="shared" si="0"/>
        <v>#N/A</v>
      </c>
    </row>
    <row r="20" spans="4:11"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1</v>
      </c>
      <c r="J20" t="e">
        <f t="shared" si="1"/>
        <v>#N/A</v>
      </c>
      <c r="K20" t="e">
        <f t="shared" si="0"/>
        <v>#N/A</v>
      </c>
    </row>
    <row r="21" spans="4:11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1</v>
      </c>
      <c r="J21" t="e">
        <f t="shared" si="1"/>
        <v>#N/A</v>
      </c>
      <c r="K21" t="e">
        <f t="shared" si="0"/>
        <v>#N/A</v>
      </c>
    </row>
    <row r="22" spans="4:11">
      <c r="D22" s="11"/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1</v>
      </c>
      <c r="J22" t="e">
        <f t="shared" si="1"/>
        <v>#N/A</v>
      </c>
      <c r="K22" t="e">
        <f t="shared" si="0"/>
        <v>#N/A</v>
      </c>
    </row>
    <row r="23" spans="4:11">
      <c r="D23" s="11"/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1</v>
      </c>
      <c r="J23" t="e">
        <f t="shared" si="1"/>
        <v>#N/A</v>
      </c>
      <c r="K23" t="e">
        <f t="shared" si="0"/>
        <v>#N/A</v>
      </c>
    </row>
    <row r="24" spans="4:11">
      <c r="D24" s="11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1</v>
      </c>
      <c r="J24" t="e">
        <f t="shared" si="1"/>
        <v>#N/A</v>
      </c>
      <c r="K24" t="e">
        <f t="shared" si="0"/>
        <v>#N/A</v>
      </c>
    </row>
    <row r="25" spans="4:11">
      <c r="D25" s="11"/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1</v>
      </c>
      <c r="J25" t="e">
        <f t="shared" si="1"/>
        <v>#N/A</v>
      </c>
      <c r="K25" t="e">
        <f t="shared" si="0"/>
        <v>#N/A</v>
      </c>
    </row>
    <row r="26" spans="4:11">
      <c r="D26" s="11"/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1</v>
      </c>
      <c r="J26" t="e">
        <f t="shared" si="1"/>
        <v>#N/A</v>
      </c>
      <c r="K26" t="e">
        <f t="shared" si="0"/>
        <v>#N/A</v>
      </c>
    </row>
    <row r="27" spans="4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1</v>
      </c>
      <c r="J27" t="e">
        <f t="shared" si="1"/>
        <v>#N/A</v>
      </c>
      <c r="K27" t="e">
        <f t="shared" si="0"/>
        <v>#N/A</v>
      </c>
    </row>
    <row r="28" spans="4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1</v>
      </c>
      <c r="J28" t="e">
        <f t="shared" si="1"/>
        <v>#N/A</v>
      </c>
      <c r="K28" t="e">
        <f t="shared" si="0"/>
        <v>#N/A</v>
      </c>
    </row>
    <row r="29" spans="4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1</v>
      </c>
      <c r="J29" t="e">
        <f t="shared" si="1"/>
        <v>#N/A</v>
      </c>
      <c r="K29" t="e">
        <f t="shared" si="0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1</v>
      </c>
      <c r="J30" t="e">
        <f t="shared" si="1"/>
        <v>#N/A</v>
      </c>
      <c r="K30" t="e">
        <f t="shared" si="0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1</v>
      </c>
      <c r="J31" t="e">
        <f t="shared" si="1"/>
        <v>#N/A</v>
      </c>
      <c r="K31" t="e">
        <f t="shared" si="0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1</v>
      </c>
      <c r="J32" t="e">
        <f t="shared" si="1"/>
        <v>#N/A</v>
      </c>
      <c r="K32" t="e">
        <f t="shared" si="0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1</v>
      </c>
      <c r="J33" t="e">
        <f t="shared" si="1"/>
        <v>#N/A</v>
      </c>
      <c r="K33" t="e">
        <f t="shared" si="0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1</v>
      </c>
      <c r="J34" t="e">
        <f t="shared" si="1"/>
        <v>#N/A</v>
      </c>
      <c r="K34" t="e">
        <f t="shared" si="0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1</v>
      </c>
      <c r="J35" t="e">
        <f t="shared" si="1"/>
        <v>#N/A</v>
      </c>
      <c r="K35" t="e">
        <f t="shared" si="0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1</v>
      </c>
      <c r="J36" t="e">
        <f t="shared" si="1"/>
        <v>#N/A</v>
      </c>
      <c r="K36" t="e">
        <f t="shared" si="0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1</v>
      </c>
      <c r="J37" t="e">
        <f t="shared" si="1"/>
        <v>#N/A</v>
      </c>
      <c r="K37" t="e">
        <f t="shared" si="0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1</v>
      </c>
      <c r="J38" t="e">
        <f t="shared" si="1"/>
        <v>#N/A</v>
      </c>
      <c r="K38" t="e">
        <f t="shared" si="0"/>
        <v>#N/A</v>
      </c>
    </row>
  </sheetData>
  <dataValidations count="1">
    <dataValidation type="list" allowBlank="1" showInputMessage="1" showErrorMessage="1" errorTitle="Choose a School" error="Please choose a valid school for this Meet." promptTitle="Choose School" sqref="E2:E38" xr:uid="{00000000-0002-0000-1000-000000000000}">
      <formula1>Grade</formula1>
    </dataValidation>
  </dataValidations>
  <hyperlinks>
    <hyperlink ref="M1" location="'Schedule of Events'!A1" display="'Return to Schedule of Events" xr:uid="{00000000-0004-0000-1000-000000000000}"/>
    <hyperlink ref="M3" location="Participants!A1" display="Add or Update Participants" xr:uid="{00000000-0004-0000-1000-000001000000}"/>
    <hyperlink ref="M4" location="Overall!A1" display="Overall Place and Points" xr:uid="{00000000-0004-0000-1000-000002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O56"/>
  <sheetViews>
    <sheetView workbookViewId="0">
      <selection sqref="A1:A1048576"/>
    </sheetView>
  </sheetViews>
  <sheetFormatPr defaultRowHeight="15"/>
  <cols>
    <col min="1" max="1" width="8.7109375" style="27"/>
    <col min="2" max="2" width="9.140625" style="27" customWidth="1"/>
    <col min="3" max="3" width="0.28515625" style="27" customWidth="1"/>
    <col min="4" max="4" width="11.285156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240</v>
      </c>
      <c r="B2" s="11" t="s">
        <v>720</v>
      </c>
      <c r="C2" s="11">
        <v>1.7719907407407406E-4</v>
      </c>
      <c r="D2" s="11">
        <v>1.7719907407407406E-4</v>
      </c>
      <c r="E2">
        <f>VLOOKUP($A2,Participants!$A:$E,4,FALSE)</f>
        <v>6</v>
      </c>
      <c r="F2" t="str">
        <f>VLOOKUP($A2,Participants!$A:$E,2,FALSE)</f>
        <v>Alexander</v>
      </c>
      <c r="G2" t="str">
        <f>VLOOKUP($A2,Participants!$A:$E,3,FALSE)</f>
        <v>Jarvis</v>
      </c>
      <c r="H2" t="str">
        <f>VLOOKUP($A2,Participants!$A:$E,5,FALSE)</f>
        <v>United We Run</v>
      </c>
      <c r="I2">
        <v>1</v>
      </c>
      <c r="J2">
        <f t="shared" ref="J2:J7" si="0">RANK(D2,IF(I2=1,$D$2:$D$7,),1)</f>
        <v>1</v>
      </c>
      <c r="K2">
        <f>RANK(D2,$D$2:$D$100,1)</f>
        <v>2</v>
      </c>
      <c r="L2" s="27"/>
    </row>
    <row r="3" spans="1:15">
      <c r="A3" s="27">
        <v>3</v>
      </c>
      <c r="B3" s="11" t="s">
        <v>719</v>
      </c>
      <c r="C3" s="11">
        <v>1.7939814814814815E-5</v>
      </c>
      <c r="D3" s="11">
        <v>1.9513888888888887E-4</v>
      </c>
      <c r="E3">
        <f>VLOOKUP($A3,Participants!$A:$E,4,FALSE)</f>
        <v>6</v>
      </c>
      <c r="F3" t="str">
        <f>VLOOKUP($A3,Participants!$A:$E,2,FALSE)</f>
        <v>Charlie</v>
      </c>
      <c r="G3" t="str">
        <f>VLOOKUP($A3,Participants!$A:$E,3,FALSE)</f>
        <v>Allen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8</v>
      </c>
      <c r="M3" s="13" t="s">
        <v>116</v>
      </c>
    </row>
    <row r="4" spans="1:15">
      <c r="A4" s="27">
        <v>159</v>
      </c>
      <c r="B4" s="11" t="s">
        <v>718</v>
      </c>
      <c r="C4" s="11">
        <v>6.4814814814814821E-6</v>
      </c>
      <c r="D4" s="11">
        <v>2.0173611111111108E-4</v>
      </c>
      <c r="E4">
        <f>VLOOKUP($A4,Participants!$A:$E,4,FALSE)</f>
        <v>6</v>
      </c>
      <c r="F4" t="str">
        <f>VLOOKUP($A4,Participants!$A:$E,2,FALSE)</f>
        <v>William</v>
      </c>
      <c r="G4" t="str">
        <f>VLOOKUP($A4,Participants!$A:$E,3,FALSE)</f>
        <v>Clark</v>
      </c>
      <c r="H4" t="str">
        <f>VLOOKUP($A4,Participants!$A:$E,5,FALSE)</f>
        <v>SSFC</v>
      </c>
      <c r="I4">
        <v>1</v>
      </c>
      <c r="J4">
        <f t="shared" si="0"/>
        <v>3</v>
      </c>
      <c r="K4">
        <f t="shared" si="1"/>
        <v>12</v>
      </c>
      <c r="M4" s="13" t="s">
        <v>117</v>
      </c>
    </row>
    <row r="5" spans="1:15">
      <c r="A5" s="27">
        <v>141</v>
      </c>
      <c r="B5" s="11" t="s">
        <v>717</v>
      </c>
      <c r="C5" s="11">
        <v>1.5046296296296298E-5</v>
      </c>
      <c r="D5" s="11">
        <v>2.167824074074074E-4</v>
      </c>
      <c r="E5">
        <f>VLOOKUP($A5,Participants!$A:$E,4,FALSE)</f>
        <v>5</v>
      </c>
      <c r="F5" t="str">
        <f>VLOOKUP($A5,Participants!$A:$E,2,FALSE)</f>
        <v>Vaylen</v>
      </c>
      <c r="G5" t="str">
        <f>VLOOKUP($A5,Participants!$A:$E,3,FALSE)</f>
        <v>Arnold</v>
      </c>
      <c r="H5" t="str">
        <f>VLOOKUP($A5,Participants!$A:$E,5,FALSE)</f>
        <v>OLG</v>
      </c>
      <c r="I5">
        <v>1</v>
      </c>
      <c r="J5">
        <f t="shared" si="0"/>
        <v>4</v>
      </c>
      <c r="K5">
        <f t="shared" si="1"/>
        <v>14</v>
      </c>
    </row>
    <row r="6" spans="1:15">
      <c r="A6" s="27">
        <v>60</v>
      </c>
      <c r="B6" s="11" t="s">
        <v>716</v>
      </c>
      <c r="C6" s="11">
        <v>8.7962962962962956E-6</v>
      </c>
      <c r="D6" s="11">
        <v>2.2569444444444446E-4</v>
      </c>
      <c r="E6">
        <f>VLOOKUP($A6,Participants!$A:$E,4,FALSE)</f>
        <v>5</v>
      </c>
      <c r="F6" t="str">
        <f>VLOOKUP($A6,Participants!$A:$E,2,FALSE)</f>
        <v>Tyler</v>
      </c>
      <c r="G6" t="str">
        <f>VLOOKUP($A6,Participants!$A:$E,3,FALSE)</f>
        <v>Kedra</v>
      </c>
      <c r="H6" t="str">
        <f>VLOOKUP($A6,Participants!$A:$E,5,FALSE)</f>
        <v>St Jude</v>
      </c>
      <c r="I6">
        <v>1</v>
      </c>
      <c r="J6">
        <f t="shared" si="0"/>
        <v>5</v>
      </c>
      <c r="K6">
        <f t="shared" si="1"/>
        <v>15</v>
      </c>
    </row>
    <row r="7" spans="1:15">
      <c r="A7" s="27">
        <v>290</v>
      </c>
      <c r="B7" s="11" t="s">
        <v>715</v>
      </c>
      <c r="C7" s="11">
        <v>3.1250000000000001E-6</v>
      </c>
      <c r="D7" s="11">
        <v>2.2881944444444447E-4</v>
      </c>
      <c r="E7">
        <f>VLOOKUP($A7,Participants!$A:$E,4,FALSE)</f>
        <v>5</v>
      </c>
      <c r="F7" t="str">
        <f>VLOOKUP($A7,Participants!$A:$E,2,FALSE)</f>
        <v>Nick</v>
      </c>
      <c r="G7" t="str">
        <f>VLOOKUP($A7,Participants!$A:$E,3,FALSE)</f>
        <v>McCoy</v>
      </c>
      <c r="H7" t="str">
        <f>VLOOKUP($A7,Participants!$A:$E,5,FALSE)</f>
        <v>St. Barnabas</v>
      </c>
      <c r="I7">
        <v>1</v>
      </c>
      <c r="J7">
        <f t="shared" si="0"/>
        <v>6</v>
      </c>
      <c r="K7">
        <f t="shared" si="1"/>
        <v>16</v>
      </c>
    </row>
    <row r="8" spans="1:15">
      <c r="B8" s="11"/>
      <c r="C8" s="11"/>
      <c r="D8" s="11"/>
    </row>
    <row r="9" spans="1:15">
      <c r="A9" s="27">
        <v>228</v>
      </c>
      <c r="B9" s="11" t="s">
        <v>720</v>
      </c>
      <c r="C9" s="11">
        <v>1.7476851851851852E-4</v>
      </c>
      <c r="D9" s="11">
        <v>1.7476851851851852E-4</v>
      </c>
      <c r="E9">
        <f>VLOOKUP($A9,Participants!$A:$E,4,FALSE)</f>
        <v>5</v>
      </c>
      <c r="F9" t="str">
        <f>VLOOKUP($A9,Participants!$A:$E,2,FALSE)</f>
        <v>Carson</v>
      </c>
      <c r="G9" t="str">
        <f>VLOOKUP($A9,Participants!$A:$E,3,FALSE)</f>
        <v>Clark</v>
      </c>
      <c r="H9" t="str">
        <f>VLOOKUP($A9,Participants!$A:$E,5,FALSE)</f>
        <v>United We Run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A10" s="27">
        <v>91</v>
      </c>
      <c r="B10" s="11" t="s">
        <v>719</v>
      </c>
      <c r="C10" s="11">
        <v>2.4305555555555557E-6</v>
      </c>
      <c r="D10" s="11">
        <v>1.7719907407407406E-4</v>
      </c>
      <c r="E10">
        <f>VLOOKUP($A10,Participants!$A:$E,4,FALSE)</f>
        <v>6</v>
      </c>
      <c r="F10" t="str">
        <f>VLOOKUP($A10,Participants!$A:$E,2,FALSE)</f>
        <v>T J</v>
      </c>
      <c r="G10" t="str">
        <f>VLOOKUP($A10,Participants!$A:$E,3,FALSE)</f>
        <v>Michalak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2</v>
      </c>
    </row>
    <row r="11" spans="1:15">
      <c r="A11" s="27">
        <v>788</v>
      </c>
      <c r="B11" s="11" t="s">
        <v>718</v>
      </c>
      <c r="C11" s="11">
        <v>1.3773148148148146E-5</v>
      </c>
      <c r="D11" s="11">
        <v>1.9108796296296297E-4</v>
      </c>
      <c r="E11">
        <f>VLOOKUP($A11,Participants!$A:$E,4,FALSE)</f>
        <v>5</v>
      </c>
      <c r="F11" t="str">
        <f>VLOOKUP($A11,Participants!$A:$E,2,FALSE)</f>
        <v>Mason</v>
      </c>
      <c r="G11" t="str">
        <f>VLOOKUP($A11,Participants!$A:$E,3,FALSE)</f>
        <v>Carroll</v>
      </c>
      <c r="H11" t="str">
        <f>VLOOKUP($A11,Participants!$A:$E,5,FALSE)</f>
        <v>St. Jude</v>
      </c>
      <c r="I11">
        <v>2</v>
      </c>
      <c r="J11">
        <f t="shared" si="2"/>
        <v>3</v>
      </c>
      <c r="K11">
        <f t="shared" si="1"/>
        <v>6</v>
      </c>
    </row>
    <row r="12" spans="1:15">
      <c r="A12" s="27">
        <v>313</v>
      </c>
      <c r="B12" s="11" t="s">
        <v>717</v>
      </c>
      <c r="C12" s="11">
        <v>5.7870370370370367E-6</v>
      </c>
      <c r="D12" s="11">
        <v>1.9687500000000003E-4</v>
      </c>
      <c r="E12">
        <f>VLOOKUP($A12,Participants!$A:$E,4,FALSE)</f>
        <v>5</v>
      </c>
      <c r="F12" t="str">
        <f>VLOOKUP($A12,Participants!$A:$E,2,FALSE)</f>
        <v>Benjamin</v>
      </c>
      <c r="G12" t="str">
        <f>VLOOKUP($A12,Participants!$A:$E,3,FALSE)</f>
        <v>Woodruff</v>
      </c>
      <c r="H12" t="str">
        <f>VLOOKUP($A12,Participants!$A:$E,5,FALSE)</f>
        <v>St. Barnabas</v>
      </c>
      <c r="I12">
        <v>2</v>
      </c>
      <c r="J12">
        <f t="shared" si="2"/>
        <v>4</v>
      </c>
      <c r="K12">
        <f t="shared" si="1"/>
        <v>9</v>
      </c>
    </row>
    <row r="13" spans="1:15">
      <c r="A13" s="27">
        <v>198</v>
      </c>
      <c r="B13" s="11" t="s">
        <v>716</v>
      </c>
      <c r="C13" s="11">
        <v>3.4953703703703702E-5</v>
      </c>
      <c r="D13" s="11">
        <v>2.3194444444444442E-4</v>
      </c>
      <c r="E13">
        <f>VLOOKUP($A13,Participants!$A:$E,4,FALSE)</f>
        <v>5</v>
      </c>
      <c r="F13" t="str">
        <f>VLOOKUP($A13,Participants!$A:$E,2,FALSE)</f>
        <v>Luke</v>
      </c>
      <c r="G13" t="str">
        <f>VLOOKUP($A13,Participants!$A:$E,3,FALSE)</f>
        <v>Senac</v>
      </c>
      <c r="H13" t="str">
        <f>VLOOKUP($A13,Participants!$A:$E,5,FALSE)</f>
        <v>SSFC</v>
      </c>
      <c r="I13">
        <v>2</v>
      </c>
      <c r="J13">
        <f t="shared" si="2"/>
        <v>5</v>
      </c>
      <c r="K13">
        <f t="shared" si="1"/>
        <v>17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258</v>
      </c>
      <c r="B16" s="11" t="s">
        <v>720</v>
      </c>
      <c r="C16" s="11">
        <v>1.939814814814815E-4</v>
      </c>
      <c r="D16" s="11">
        <v>1.939814814814815E-4</v>
      </c>
      <c r="E16">
        <f>VLOOKUP($A16,Participants!$A:$E,4,FALSE)</f>
        <v>6</v>
      </c>
      <c r="F16" t="str">
        <f>VLOOKUP($A16,Participants!$A:$E,2,FALSE)</f>
        <v>Jacob</v>
      </c>
      <c r="G16" t="str">
        <f>VLOOKUP($A16,Participants!$A:$E,3,FALSE)</f>
        <v>Ready</v>
      </c>
      <c r="H16" t="str">
        <f>VLOOKUP($A16,Participants!$A:$E,5,FALSE)</f>
        <v>United We Run</v>
      </c>
      <c r="I16">
        <v>3</v>
      </c>
      <c r="J16">
        <f t="shared" ref="J16:J21" si="3">RANK(D16,IF(I16=3,$D$16:$D$21,),1)</f>
        <v>1</v>
      </c>
      <c r="K16">
        <f t="shared" si="1"/>
        <v>7</v>
      </c>
    </row>
    <row r="17" spans="1:11">
      <c r="A17" s="27">
        <v>97</v>
      </c>
      <c r="B17" s="11" t="s">
        <v>719</v>
      </c>
      <c r="C17" s="11">
        <v>4.5138888888888895E-6</v>
      </c>
      <c r="D17" s="11">
        <v>1.986111111111111E-4</v>
      </c>
      <c r="E17">
        <f>VLOOKUP($A17,Participants!$A:$E,4,FALSE)</f>
        <v>5</v>
      </c>
      <c r="F17" t="str">
        <f>VLOOKUP($A17,Participants!$A:$E,2,FALSE)</f>
        <v>Evan</v>
      </c>
      <c r="G17" t="str">
        <f>VLOOKUP($A17,Participants!$A:$E,3,FALSE)</f>
        <v>Nielsen</v>
      </c>
      <c r="H17" t="str">
        <f>VLOOKUP($A17,Participants!$A:$E,5,FALSE)</f>
        <v>St Jude</v>
      </c>
      <c r="I17">
        <v>3</v>
      </c>
      <c r="J17">
        <f t="shared" si="3"/>
        <v>2</v>
      </c>
      <c r="K17">
        <f t="shared" si="1"/>
        <v>10</v>
      </c>
    </row>
    <row r="18" spans="1:11">
      <c r="A18" s="27">
        <v>113</v>
      </c>
      <c r="B18" s="11" t="s">
        <v>718</v>
      </c>
      <c r="C18" s="11">
        <v>2.8935185185185184E-6</v>
      </c>
      <c r="D18" s="11">
        <v>2.0150462962962963E-4</v>
      </c>
      <c r="E18">
        <f>VLOOKUP($A18,Participants!$A:$E,4,FALSE)</f>
        <v>5</v>
      </c>
      <c r="F18" t="str">
        <f>VLOOKUP($A18,Participants!$A:$E,2,FALSE)</f>
        <v>Marcus</v>
      </c>
      <c r="G18" t="str">
        <f>VLOOKUP($A18,Participants!$A:$E,3,FALSE)</f>
        <v>Schneider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11</v>
      </c>
    </row>
    <row r="19" spans="1:11">
      <c r="A19" s="27">
        <v>232</v>
      </c>
      <c r="B19" s="11" t="s">
        <v>717</v>
      </c>
      <c r="C19" s="11">
        <v>1.8518518518518517E-6</v>
      </c>
      <c r="D19" s="11">
        <v>2.0347222222222221E-4</v>
      </c>
      <c r="E19">
        <f>VLOOKUP($A19,Participants!$A:$E,4,FALSE)</f>
        <v>6</v>
      </c>
      <c r="F19" t="str">
        <f>VLOOKUP($A19,Participants!$A:$E,2,FALSE)</f>
        <v>Joe</v>
      </c>
      <c r="G19" t="str">
        <f>VLOOKUP($A19,Participants!$A:$E,3,FALSE)</f>
        <v>Egan</v>
      </c>
      <c r="H19" t="str">
        <f>VLOOKUP($A19,Participants!$A:$E,5,FALSE)</f>
        <v>United We Run</v>
      </c>
      <c r="I19">
        <v>3</v>
      </c>
      <c r="J19">
        <f t="shared" si="3"/>
        <v>4</v>
      </c>
      <c r="K19">
        <f t="shared" si="1"/>
        <v>13</v>
      </c>
    </row>
    <row r="20" spans="1:11">
      <c r="A20" s="27">
        <v>160</v>
      </c>
      <c r="B20" s="11" t="s">
        <v>716</v>
      </c>
      <c r="C20" s="11">
        <v>4.9421296296296289E-5</v>
      </c>
      <c r="D20" s="11">
        <v>2.5289351851851856E-4</v>
      </c>
      <c r="E20">
        <f>VLOOKUP($A20,Participants!$A:$E,4,FALSE)</f>
        <v>6</v>
      </c>
      <c r="F20" t="str">
        <f>VLOOKUP($A20,Participants!$A:$E,2,FALSE)</f>
        <v>Jacob</v>
      </c>
      <c r="G20" t="str">
        <f>VLOOKUP($A20,Participants!$A:$E,3,FALSE)</f>
        <v>Coppinger</v>
      </c>
      <c r="H20" t="str">
        <f>VLOOKUP($A20,Participants!$A:$E,5,FALSE)</f>
        <v>SSFC</v>
      </c>
      <c r="I20">
        <v>3</v>
      </c>
      <c r="J20">
        <f t="shared" si="3"/>
        <v>5</v>
      </c>
      <c r="K20">
        <f t="shared" si="1"/>
        <v>19</v>
      </c>
    </row>
    <row r="21" spans="1:11">
      <c r="B21" s="11"/>
      <c r="C21" s="11"/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A23" s="27">
        <v>128</v>
      </c>
      <c r="B23" s="11" t="s">
        <v>720</v>
      </c>
      <c r="C23" s="11">
        <v>1.8067129629629629E-4</v>
      </c>
      <c r="D23" s="11">
        <v>1.8067129629629629E-4</v>
      </c>
      <c r="E23">
        <f>VLOOKUP($A23,Participants!$A:$E,4,FALSE)</f>
        <v>5</v>
      </c>
      <c r="F23" t="str">
        <f>VLOOKUP($A23,Participants!$A:$E,2,FALSE)</f>
        <v>Fiersen</v>
      </c>
      <c r="G23" t="str">
        <f>VLOOKUP($A23,Participants!$A:$E,3,FALSE)</f>
        <v>Steele</v>
      </c>
      <c r="H23" t="str">
        <f>VLOOKUP($A23,Participants!$A:$E,5,FALSE)</f>
        <v>St Jude</v>
      </c>
      <c r="I23">
        <v>4</v>
      </c>
      <c r="J23">
        <f t="shared" ref="J23:J28" si="4">RANK(D23,IF(I23=4,$D$23:$D$28,),1)</f>
        <v>1</v>
      </c>
      <c r="K23">
        <f t="shared" si="1"/>
        <v>4</v>
      </c>
    </row>
    <row r="24" spans="1:11">
      <c r="A24" s="27">
        <v>30</v>
      </c>
      <c r="B24" s="11" t="s">
        <v>719</v>
      </c>
      <c r="C24" s="11">
        <v>7.1759259259259257E-6</v>
      </c>
      <c r="D24" s="11">
        <v>1.8796296296296294E-4</v>
      </c>
      <c r="E24">
        <f>VLOOKUP($A24,Participants!$A:$E,4,FALSE)</f>
        <v>5</v>
      </c>
      <c r="F24" t="str">
        <f>VLOOKUP($A24,Participants!$A:$E,2,FALSE)</f>
        <v xml:space="preserve">Owen </v>
      </c>
      <c r="G24" t="str">
        <f>VLOOKUP($A24,Participants!$A:$E,3,FALSE)</f>
        <v>Denzer</v>
      </c>
      <c r="H24" t="str">
        <f>VLOOKUP($A24,Participants!$A:$E,5,FALSE)</f>
        <v>St Jude</v>
      </c>
      <c r="I24">
        <v>4</v>
      </c>
      <c r="J24">
        <f t="shared" si="4"/>
        <v>2</v>
      </c>
      <c r="K24">
        <f t="shared" si="1"/>
        <v>5</v>
      </c>
    </row>
    <row r="25" spans="1:11">
      <c r="A25" s="27">
        <v>108</v>
      </c>
      <c r="B25" s="11" t="s">
        <v>718</v>
      </c>
      <c r="C25" s="11">
        <v>5.8449074074074073E-5</v>
      </c>
      <c r="D25" s="11">
        <v>2.465277777777778E-4</v>
      </c>
      <c r="E25">
        <f>VLOOKUP($A25,Participants!$A:$E,4,FALSE)</f>
        <v>5</v>
      </c>
      <c r="F25" t="str">
        <f>VLOOKUP($A25,Participants!$A:$E,2,FALSE)</f>
        <v xml:space="preserve">Nate </v>
      </c>
      <c r="G25" t="str">
        <f>VLOOKUP($A25,Participants!$A:$E,3,FALSE)</f>
        <v>Russell</v>
      </c>
      <c r="H25" t="str">
        <f>VLOOKUP($A25,Participants!$A:$E,5,FALSE)</f>
        <v>St Jude</v>
      </c>
      <c r="I25">
        <v>4</v>
      </c>
      <c r="J25">
        <f t="shared" si="4"/>
        <v>3</v>
      </c>
      <c r="K25">
        <f t="shared" si="1"/>
        <v>18</v>
      </c>
    </row>
    <row r="26" spans="1:11">
      <c r="B26" s="11"/>
      <c r="C26" s="11"/>
      <c r="D26" s="11"/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  <row r="44" spans="5:11">
      <c r="E44" t="e">
        <f>VLOOKUP($A44,Participants!$A:$E,4,FALSE)</f>
        <v>#N/A</v>
      </c>
      <c r="F44" t="e">
        <f>VLOOKUP($A44,Participants!$A:$E,2,FALSE)</f>
        <v>#N/A</v>
      </c>
      <c r="G44" t="e">
        <f>VLOOKUP($A44,Participants!$A:$E,3,FALSE)</f>
        <v>#N/A</v>
      </c>
      <c r="H44" t="e">
        <f>VLOOKUP($A44,Participants!$A:$E,5,FALSE)</f>
        <v>#N/A</v>
      </c>
      <c r="I44">
        <v>7</v>
      </c>
      <c r="J44" t="e">
        <f>RANK(D44,IF(I44=7,$D$44:$D$49,),1)</f>
        <v>#N/A</v>
      </c>
      <c r="K44" t="e">
        <f t="shared" ref="K44:K49" si="7">RANK(D44,$D$2:$D$100,1)</f>
        <v>#N/A</v>
      </c>
    </row>
    <row r="45" spans="5:11">
      <c r="E45" t="e">
        <f>VLOOKUP($A45,Participants!$A:$E,4,FALSE)</f>
        <v>#N/A</v>
      </c>
      <c r="F45" t="e">
        <f>VLOOKUP($A45,Participants!$A:$E,2,FALSE)</f>
        <v>#N/A</v>
      </c>
      <c r="G45" t="e">
        <f>VLOOKUP($A45,Participants!$A:$E,3,FALSE)</f>
        <v>#N/A</v>
      </c>
      <c r="H45" t="e">
        <f>VLOOKUP($A45,Participants!$A:$E,5,FALSE)</f>
        <v>#N/A</v>
      </c>
      <c r="I45">
        <v>7</v>
      </c>
      <c r="J45" s="27" t="e">
        <f t="shared" ref="J45:J49" si="8">RANK(D45,IF(I45=7,$D$44:$D$49,),1)</f>
        <v>#N/A</v>
      </c>
      <c r="K45" t="e">
        <f t="shared" si="7"/>
        <v>#N/A</v>
      </c>
    </row>
    <row r="46" spans="5:11">
      <c r="E46" t="e">
        <f>VLOOKUP($A46,Participants!$A:$E,4,FALSE)</f>
        <v>#N/A</v>
      </c>
      <c r="F46" t="e">
        <f>VLOOKUP($A46,Participants!$A:$E,2,FALSE)</f>
        <v>#N/A</v>
      </c>
      <c r="G46" t="e">
        <f>VLOOKUP($A46,Participants!$A:$E,3,FALSE)</f>
        <v>#N/A</v>
      </c>
      <c r="H46" t="e">
        <f>VLOOKUP($A46,Participants!$A:$E,5,FALSE)</f>
        <v>#N/A</v>
      </c>
      <c r="I46">
        <v>7</v>
      </c>
      <c r="J46" s="27" t="e">
        <f t="shared" si="8"/>
        <v>#N/A</v>
      </c>
      <c r="K46" t="e">
        <f t="shared" si="7"/>
        <v>#N/A</v>
      </c>
    </row>
    <row r="47" spans="5:11">
      <c r="E47" t="e">
        <f>VLOOKUP($A47,Participants!$A:$E,4,FALSE)</f>
        <v>#N/A</v>
      </c>
      <c r="F47" t="e">
        <f>VLOOKUP($A47,Participants!$A:$E,2,FALSE)</f>
        <v>#N/A</v>
      </c>
      <c r="G47" t="e">
        <f>VLOOKUP($A47,Participants!$A:$E,3,FALSE)</f>
        <v>#N/A</v>
      </c>
      <c r="H47" t="e">
        <f>VLOOKUP($A47,Participants!$A:$E,5,FALSE)</f>
        <v>#N/A</v>
      </c>
      <c r="I47">
        <v>7</v>
      </c>
      <c r="J47" s="27" t="e">
        <f t="shared" si="8"/>
        <v>#N/A</v>
      </c>
      <c r="K47" t="e">
        <f t="shared" si="7"/>
        <v>#N/A</v>
      </c>
    </row>
    <row r="48" spans="5:11">
      <c r="E48" t="e">
        <f>VLOOKUP($A48,Participants!$A:$E,4,FALSE)</f>
        <v>#N/A</v>
      </c>
      <c r="F48" t="e">
        <f>VLOOKUP($A48,Participants!$A:$E,2,FALSE)</f>
        <v>#N/A</v>
      </c>
      <c r="G48" t="e">
        <f>VLOOKUP($A48,Participants!$A:$E,3,FALSE)</f>
        <v>#N/A</v>
      </c>
      <c r="H48" t="e">
        <f>VLOOKUP($A48,Participants!$A:$E,5,FALSE)</f>
        <v>#N/A</v>
      </c>
      <c r="I48">
        <v>7</v>
      </c>
      <c r="J48" s="27" t="e">
        <f t="shared" si="8"/>
        <v>#N/A</v>
      </c>
      <c r="K48" t="e">
        <f t="shared" si="7"/>
        <v>#N/A</v>
      </c>
    </row>
    <row r="49" spans="5:11">
      <c r="E49" t="e">
        <f>VLOOKUP($A49,Participants!$A:$E,4,FALSE)</f>
        <v>#N/A</v>
      </c>
      <c r="F49" t="e">
        <f>VLOOKUP($A49,Participants!$A:$E,2,FALSE)</f>
        <v>#N/A</v>
      </c>
      <c r="G49" t="e">
        <f>VLOOKUP($A49,Participants!$A:$E,3,FALSE)</f>
        <v>#N/A</v>
      </c>
      <c r="H49" t="e">
        <f>VLOOKUP($A49,Participants!$A:$E,5,FALSE)</f>
        <v>#N/A</v>
      </c>
      <c r="I49">
        <v>7</v>
      </c>
      <c r="J49" s="27" t="e">
        <f t="shared" si="8"/>
        <v>#N/A</v>
      </c>
      <c r="K49" t="e">
        <f t="shared" si="7"/>
        <v>#N/A</v>
      </c>
    </row>
    <row r="51" spans="5:11">
      <c r="E51" s="27" t="e">
        <f>VLOOKUP($A51,Participants!$A:$E,4,FALSE)</f>
        <v>#N/A</v>
      </c>
      <c r="F51" s="27" t="e">
        <f>VLOOKUP($A51,Participants!$A:$E,2,FALSE)</f>
        <v>#N/A</v>
      </c>
      <c r="G51" s="27" t="e">
        <f>VLOOKUP($A51,Participants!$A:$E,3,FALSE)</f>
        <v>#N/A</v>
      </c>
      <c r="H51" s="27" t="e">
        <f>VLOOKUP($A51,Participants!$A:$E,5,FALSE)</f>
        <v>#N/A</v>
      </c>
      <c r="I51" s="27">
        <v>8</v>
      </c>
      <c r="J51" s="27" t="e">
        <f>RANK(D51,IF(I51=8,$D$51:$D$56,),1)</f>
        <v>#N/A</v>
      </c>
      <c r="K51" s="27" t="e">
        <f t="shared" ref="K51:K56" si="9">RANK(D51,$D$2:$D$100,1)</f>
        <v>#N/A</v>
      </c>
    </row>
    <row r="52" spans="5:11">
      <c r="E52" s="27" t="e">
        <f>VLOOKUP($A52,Participants!$A:$E,4,FALSE)</f>
        <v>#N/A</v>
      </c>
      <c r="F52" s="27" t="e">
        <f>VLOOKUP($A52,Participants!$A:$E,2,FALSE)</f>
        <v>#N/A</v>
      </c>
      <c r="G52" s="27" t="e">
        <f>VLOOKUP($A52,Participants!$A:$E,3,FALSE)</f>
        <v>#N/A</v>
      </c>
      <c r="H52" s="27" t="e">
        <f>VLOOKUP($A52,Participants!$A:$E,5,FALSE)</f>
        <v>#N/A</v>
      </c>
      <c r="I52" s="27">
        <v>8</v>
      </c>
      <c r="J52" s="27" t="e">
        <f t="shared" ref="J52:J56" si="10">RANK(D52,IF(I52=8,$D$51:$D$56,),1)</f>
        <v>#N/A</v>
      </c>
      <c r="K52" s="27" t="e">
        <f t="shared" si="9"/>
        <v>#N/A</v>
      </c>
    </row>
    <row r="53" spans="5:11">
      <c r="E53" s="27" t="e">
        <f>VLOOKUP($A53,Participants!$A:$E,4,FALSE)</f>
        <v>#N/A</v>
      </c>
      <c r="F53" s="27" t="e">
        <f>VLOOKUP($A53,Participants!$A:$E,2,FALSE)</f>
        <v>#N/A</v>
      </c>
      <c r="G53" s="27" t="e">
        <f>VLOOKUP($A53,Participants!$A:$E,3,FALSE)</f>
        <v>#N/A</v>
      </c>
      <c r="H53" s="27" t="e">
        <f>VLOOKUP($A53,Participants!$A:$E,5,FALSE)</f>
        <v>#N/A</v>
      </c>
      <c r="I53" s="27">
        <v>8</v>
      </c>
      <c r="J53" s="27" t="e">
        <f t="shared" si="10"/>
        <v>#N/A</v>
      </c>
      <c r="K53" s="27" t="e">
        <f t="shared" si="9"/>
        <v>#N/A</v>
      </c>
    </row>
    <row r="54" spans="5:11">
      <c r="E54" s="27" t="e">
        <f>VLOOKUP($A54,Participants!$A:$E,4,FALSE)</f>
        <v>#N/A</v>
      </c>
      <c r="F54" s="27" t="e">
        <f>VLOOKUP($A54,Participants!$A:$E,2,FALSE)</f>
        <v>#N/A</v>
      </c>
      <c r="G54" s="27" t="e">
        <f>VLOOKUP($A54,Participants!$A:$E,3,FALSE)</f>
        <v>#N/A</v>
      </c>
      <c r="H54" s="27" t="e">
        <f>VLOOKUP($A54,Participants!$A:$E,5,FALSE)</f>
        <v>#N/A</v>
      </c>
      <c r="I54" s="27">
        <v>8</v>
      </c>
      <c r="J54" s="27" t="e">
        <f t="shared" si="10"/>
        <v>#N/A</v>
      </c>
      <c r="K54" s="27" t="e">
        <f t="shared" si="9"/>
        <v>#N/A</v>
      </c>
    </row>
    <row r="55" spans="5:11">
      <c r="E55" s="27" t="e">
        <f>VLOOKUP($A55,Participants!$A:$E,4,FALSE)</f>
        <v>#N/A</v>
      </c>
      <c r="F55" s="27" t="e">
        <f>VLOOKUP($A55,Participants!$A:$E,2,FALSE)</f>
        <v>#N/A</v>
      </c>
      <c r="G55" s="27" t="e">
        <f>VLOOKUP($A55,Participants!$A:$E,3,FALSE)</f>
        <v>#N/A</v>
      </c>
      <c r="H55" s="27" t="e">
        <f>VLOOKUP($A55,Participants!$A:$E,5,FALSE)</f>
        <v>#N/A</v>
      </c>
      <c r="I55" s="27">
        <v>8</v>
      </c>
      <c r="J55" s="27" t="e">
        <f t="shared" si="10"/>
        <v>#N/A</v>
      </c>
      <c r="K55" s="27" t="e">
        <f t="shared" si="9"/>
        <v>#N/A</v>
      </c>
    </row>
    <row r="56" spans="5:11">
      <c r="E56" s="27" t="e">
        <f>VLOOKUP($A56,Participants!$A:$E,4,FALSE)</f>
        <v>#N/A</v>
      </c>
      <c r="F56" s="27" t="e">
        <f>VLOOKUP($A56,Participants!$A:$E,2,FALSE)</f>
        <v>#N/A</v>
      </c>
      <c r="G56" s="27" t="e">
        <f>VLOOKUP($A56,Participants!$A:$E,3,FALSE)</f>
        <v>#N/A</v>
      </c>
      <c r="H56" s="27" t="e">
        <f>VLOOKUP($A56,Participants!$A:$E,5,FALSE)</f>
        <v>#N/A</v>
      </c>
      <c r="I56" s="27">
        <v>8</v>
      </c>
      <c r="J56" s="27" t="e">
        <f t="shared" si="10"/>
        <v>#N/A</v>
      </c>
      <c r="K56" s="27" t="e">
        <f t="shared" si="9"/>
        <v>#N/A</v>
      </c>
    </row>
  </sheetData>
  <sortState xmlns:xlrd2="http://schemas.microsoft.com/office/spreadsheetml/2017/richdata2" ref="B23:D26">
    <sortCondition ref="D23:D26"/>
  </sortState>
  <dataValidations count="1">
    <dataValidation type="list" allowBlank="1" showInputMessage="1" showErrorMessage="1" errorTitle="Choose a School" error="Please choose a valid school for this Meet." promptTitle="Choose School" sqref="E2:E28 E30:E35 E37:E42 E44:E49 E51:E56" xr:uid="{00000000-0002-0000-1100-000000000000}">
      <formula1>Grade</formula1>
    </dataValidation>
  </dataValidations>
  <hyperlinks>
    <hyperlink ref="M1" location="'Schedule of Events'!A1" display="'Return to Schedule of Events" xr:uid="{00000000-0004-0000-1100-000000000000}"/>
    <hyperlink ref="M3" location="Participants!A1" display="Add or Update Participants" xr:uid="{00000000-0004-0000-1100-000001000000}"/>
    <hyperlink ref="M4" location="Overall!A1" display="Overall Place and Points" xr:uid="{00000000-0004-0000-11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1151"/>
  <sheetViews>
    <sheetView zoomScale="70" zoomScaleNormal="70" workbookViewId="0">
      <pane ySplit="1" topLeftCell="A184" activePane="bottomLeft" state="frozen"/>
      <selection pane="bottomLeft" activeCell="G3" sqref="G3:G505"/>
    </sheetView>
  </sheetViews>
  <sheetFormatPr defaultRowHeight="15"/>
  <cols>
    <col min="1" max="1" width="11.140625" style="19" bestFit="1" customWidth="1"/>
    <col min="2" max="2" width="15.140625" bestFit="1" customWidth="1"/>
    <col min="3" max="3" width="17.7109375" bestFit="1" customWidth="1"/>
    <col min="4" max="4" width="12.140625" style="19" bestFit="1" customWidth="1"/>
    <col min="5" max="5" width="18.42578125" style="21" bestFit="1" customWidth="1"/>
    <col min="6" max="6" width="13.140625" style="26" bestFit="1" customWidth="1"/>
    <col min="7" max="7" width="12.140625" style="19" bestFit="1" customWidth="1"/>
    <col min="8" max="8" width="11.140625" style="19" customWidth="1"/>
    <col min="9" max="9" width="25" style="19" customWidth="1"/>
    <col min="10" max="10" width="8.28515625" bestFit="1" customWidth="1"/>
    <col min="11" max="11" width="15.85546875" customWidth="1"/>
    <col min="12" max="12" width="11" bestFit="1" customWidth="1"/>
    <col min="13" max="13" width="18.42578125" style="21" bestFit="1" customWidth="1"/>
    <col min="14" max="14" width="33.28515625" bestFit="1" customWidth="1"/>
    <col min="15" max="15" width="2.140625" bestFit="1" customWidth="1"/>
  </cols>
  <sheetData>
    <row r="1" spans="1:19">
      <c r="A1" s="32" t="s">
        <v>45</v>
      </c>
      <c r="B1" s="31" t="s">
        <v>46</v>
      </c>
      <c r="C1" s="31" t="s">
        <v>47</v>
      </c>
      <c r="D1" s="32" t="s">
        <v>3</v>
      </c>
      <c r="E1" s="33" t="s">
        <v>4</v>
      </c>
      <c r="F1" s="34" t="s">
        <v>58</v>
      </c>
      <c r="G1" s="32" t="s">
        <v>131</v>
      </c>
      <c r="H1" s="32" t="s">
        <v>210</v>
      </c>
      <c r="I1" s="32" t="s">
        <v>211</v>
      </c>
      <c r="J1" s="31" t="s">
        <v>123</v>
      </c>
      <c r="K1" s="53" t="s">
        <v>84</v>
      </c>
      <c r="M1" s="20" t="s">
        <v>4</v>
      </c>
      <c r="N1" s="27" t="s">
        <v>196</v>
      </c>
      <c r="S1" s="27" t="s">
        <v>167</v>
      </c>
    </row>
    <row r="2" spans="1:19" s="27" customFormat="1">
      <c r="A2" s="88"/>
      <c r="B2" s="85"/>
      <c r="C2" s="85"/>
      <c r="D2" s="84"/>
      <c r="E2" s="86"/>
      <c r="F2" s="87"/>
      <c r="G2" s="32"/>
      <c r="H2" s="84"/>
      <c r="I2" s="84"/>
      <c r="J2" s="31"/>
      <c r="K2" s="53"/>
      <c r="M2" s="21" t="s">
        <v>200</v>
      </c>
      <c r="N2" s="27" t="s">
        <v>200</v>
      </c>
    </row>
    <row r="3" spans="1:19" ht="62.25">
      <c r="A3" s="111">
        <v>1</v>
      </c>
      <c r="B3" s="27" t="s">
        <v>256</v>
      </c>
      <c r="C3" s="27" t="s">
        <v>257</v>
      </c>
      <c r="D3" s="27">
        <v>4</v>
      </c>
      <c r="E3" s="27" t="s">
        <v>7</v>
      </c>
      <c r="F3" s="27" t="s">
        <v>258</v>
      </c>
      <c r="G3" s="32" t="str">
        <f>IF(D3=8,"Cadet",IF(D3=7,"Cadet",IF(D3=6,"56",IF(D3=5,"56",IF(D3=4,"34",IF(D3=3,"34","No Group"))))))</f>
        <v>34</v>
      </c>
      <c r="H3" s="70" t="s">
        <v>210</v>
      </c>
      <c r="I3" s="71" t="str">
        <f t="shared" ref="I3:I66" si="0">CONCATENATE(H3,A3,H3)</f>
        <v>*1*</v>
      </c>
      <c r="J3" s="63"/>
      <c r="K3" s="83" t="str">
        <f t="shared" ref="K3:K66" si="1">CONCATENATE(B3," ",C3," ",D3," ",F3," ",E3)</f>
        <v>Mauricio Aguilar 4 M St Jude</v>
      </c>
      <c r="L3" s="27"/>
      <c r="O3" s="27"/>
      <c r="Q3" s="27"/>
      <c r="S3" t="b">
        <f t="shared" ref="S3:S34" si="2">EXACT(A3,A4)</f>
        <v>0</v>
      </c>
    </row>
    <row r="4" spans="1:19" ht="62.25">
      <c r="A4" s="111">
        <v>2</v>
      </c>
      <c r="B4" s="27" t="s">
        <v>259</v>
      </c>
      <c r="C4" s="27" t="s">
        <v>260</v>
      </c>
      <c r="D4" s="27">
        <v>4</v>
      </c>
      <c r="E4" s="27" t="s">
        <v>7</v>
      </c>
      <c r="F4" s="27" t="s">
        <v>261</v>
      </c>
      <c r="G4" s="32" t="str">
        <f t="shared" ref="G4:G67" si="3">IF(D4=8,"Cadet",IF(D4=7,"Cadet",IF(D4=6,"56",IF(D4=5,"56",IF(D4=4,"34",IF(D4=3,"34","No Group"))))))</f>
        <v>34</v>
      </c>
      <c r="H4" s="70" t="s">
        <v>210</v>
      </c>
      <c r="I4" s="71" t="str">
        <f t="shared" si="0"/>
        <v>*2*</v>
      </c>
      <c r="J4" s="63"/>
      <c r="K4" s="83" t="str">
        <f t="shared" si="1"/>
        <v>Brooklyn  Ahaus 4 F St Jude</v>
      </c>
      <c r="L4" s="27"/>
      <c r="M4" s="27"/>
      <c r="N4" s="27"/>
      <c r="Q4" s="27"/>
      <c r="S4" s="27" t="b">
        <f t="shared" si="2"/>
        <v>0</v>
      </c>
    </row>
    <row r="5" spans="1:19" ht="62.25">
      <c r="A5" s="111">
        <v>3</v>
      </c>
      <c r="B5" s="27" t="s">
        <v>262</v>
      </c>
      <c r="C5" s="27" t="s">
        <v>263</v>
      </c>
      <c r="D5" s="27">
        <v>6</v>
      </c>
      <c r="E5" s="27" t="s">
        <v>7</v>
      </c>
      <c r="F5" s="27" t="s">
        <v>258</v>
      </c>
      <c r="G5" s="32" t="str">
        <f t="shared" si="3"/>
        <v>56</v>
      </c>
      <c r="H5" s="70" t="s">
        <v>210</v>
      </c>
      <c r="I5" s="71" t="str">
        <f t="shared" si="0"/>
        <v>*3*</v>
      </c>
      <c r="J5" s="63"/>
      <c r="K5" s="83" t="str">
        <f t="shared" si="1"/>
        <v>Charlie Allen 6 M St Jude</v>
      </c>
      <c r="L5" s="27"/>
      <c r="M5" s="68"/>
      <c r="N5" s="27"/>
      <c r="O5" s="27"/>
      <c r="Q5" s="27"/>
      <c r="S5" s="27" t="b">
        <f t="shared" si="2"/>
        <v>0</v>
      </c>
    </row>
    <row r="6" spans="1:19" ht="62.25">
      <c r="A6" s="111">
        <v>4</v>
      </c>
      <c r="B6" s="27" t="s">
        <v>264</v>
      </c>
      <c r="C6" s="27" t="s">
        <v>263</v>
      </c>
      <c r="D6" s="27">
        <v>8</v>
      </c>
      <c r="E6" s="27" t="s">
        <v>7</v>
      </c>
      <c r="F6" s="27" t="s">
        <v>261</v>
      </c>
      <c r="G6" s="32" t="str">
        <f t="shared" si="3"/>
        <v>Cadet</v>
      </c>
      <c r="H6" s="70" t="s">
        <v>210</v>
      </c>
      <c r="I6" s="71" t="str">
        <f t="shared" si="0"/>
        <v>*4*</v>
      </c>
      <c r="J6" s="63"/>
      <c r="K6" s="83" t="str">
        <f t="shared" si="1"/>
        <v>Lucia Allen 8 F St Jude</v>
      </c>
      <c r="L6" s="27"/>
      <c r="M6" s="68"/>
      <c r="N6" s="27"/>
      <c r="O6" s="27"/>
      <c r="Q6" s="27"/>
      <c r="S6" s="27" t="b">
        <f t="shared" si="2"/>
        <v>0</v>
      </c>
    </row>
    <row r="7" spans="1:19" ht="62.25">
      <c r="A7" s="111">
        <v>5</v>
      </c>
      <c r="B7" s="27" t="s">
        <v>265</v>
      </c>
      <c r="C7" s="27" t="s">
        <v>266</v>
      </c>
      <c r="D7" s="27">
        <v>3</v>
      </c>
      <c r="E7" s="27" t="s">
        <v>7</v>
      </c>
      <c r="F7" s="27" t="s">
        <v>258</v>
      </c>
      <c r="G7" s="32" t="str">
        <f t="shared" si="3"/>
        <v>34</v>
      </c>
      <c r="H7" s="70" t="s">
        <v>210</v>
      </c>
      <c r="I7" s="71" t="str">
        <f t="shared" si="0"/>
        <v>*5*</v>
      </c>
      <c r="J7" s="63"/>
      <c r="K7" s="83" t="str">
        <f t="shared" si="1"/>
        <v>Maddox Amador 3 M St Jude</v>
      </c>
      <c r="L7" s="27"/>
      <c r="M7" s="68"/>
      <c r="N7" s="27"/>
      <c r="Q7" s="27"/>
      <c r="S7" s="27" t="b">
        <f t="shared" si="2"/>
        <v>0</v>
      </c>
    </row>
    <row r="8" spans="1:19" ht="62.25">
      <c r="A8" s="111">
        <v>6</v>
      </c>
      <c r="B8" s="27" t="s">
        <v>267</v>
      </c>
      <c r="C8" s="27" t="s">
        <v>268</v>
      </c>
      <c r="D8" s="27">
        <v>5</v>
      </c>
      <c r="E8" s="27" t="s">
        <v>7</v>
      </c>
      <c r="F8" s="27" t="s">
        <v>261</v>
      </c>
      <c r="G8" s="32" t="str">
        <f t="shared" si="3"/>
        <v>56</v>
      </c>
      <c r="H8" s="70" t="s">
        <v>210</v>
      </c>
      <c r="I8" s="71" t="str">
        <f t="shared" si="0"/>
        <v>*6*</v>
      </c>
      <c r="J8" s="63"/>
      <c r="K8" s="83" t="str">
        <f t="shared" si="1"/>
        <v>Olivia Antolin 5 F St Jude</v>
      </c>
      <c r="L8" s="27"/>
      <c r="M8" s="68"/>
      <c r="N8" s="27"/>
      <c r="S8" s="27" t="b">
        <f t="shared" si="2"/>
        <v>0</v>
      </c>
    </row>
    <row r="9" spans="1:19" ht="62.25">
      <c r="A9" s="111">
        <v>7</v>
      </c>
      <c r="B9" s="27" t="s">
        <v>269</v>
      </c>
      <c r="C9" s="27" t="s">
        <v>270</v>
      </c>
      <c r="D9" s="27">
        <v>7</v>
      </c>
      <c r="E9" s="27" t="s">
        <v>7</v>
      </c>
      <c r="F9" s="27" t="s">
        <v>261</v>
      </c>
      <c r="G9" s="32" t="str">
        <f t="shared" si="3"/>
        <v>Cadet</v>
      </c>
      <c r="H9" s="70" t="s">
        <v>210</v>
      </c>
      <c r="I9" s="71" t="str">
        <f t="shared" si="0"/>
        <v>*7*</v>
      </c>
      <c r="J9" s="63"/>
      <c r="K9" s="83" t="str">
        <f t="shared" si="1"/>
        <v>Elise Baker 7 F St Jude</v>
      </c>
      <c r="L9" s="27"/>
      <c r="N9" s="27"/>
      <c r="O9" s="27"/>
      <c r="S9" s="27" t="b">
        <f t="shared" si="2"/>
        <v>0</v>
      </c>
    </row>
    <row r="10" spans="1:19" ht="62.25">
      <c r="A10" s="111">
        <v>8</v>
      </c>
      <c r="B10" s="27" t="s">
        <v>271</v>
      </c>
      <c r="C10" s="27" t="s">
        <v>272</v>
      </c>
      <c r="D10" s="27">
        <v>7</v>
      </c>
      <c r="E10" s="27" t="s">
        <v>7</v>
      </c>
      <c r="F10" s="27" t="s">
        <v>261</v>
      </c>
      <c r="G10" s="32" t="str">
        <f t="shared" si="3"/>
        <v>Cadet</v>
      </c>
      <c r="H10" s="70" t="s">
        <v>210</v>
      </c>
      <c r="I10" s="71" t="str">
        <f t="shared" si="0"/>
        <v>*8*</v>
      </c>
      <c r="J10" s="63"/>
      <c r="K10" s="83" t="str">
        <f t="shared" si="1"/>
        <v>Isabella Ball 7 F St Jude</v>
      </c>
      <c r="L10" s="27"/>
      <c r="N10" s="27"/>
      <c r="S10" s="27" t="b">
        <f t="shared" si="2"/>
        <v>0</v>
      </c>
    </row>
    <row r="11" spans="1:19" ht="62.25">
      <c r="A11" s="111">
        <v>9</v>
      </c>
      <c r="B11" s="27" t="s">
        <v>273</v>
      </c>
      <c r="C11" s="27" t="s">
        <v>272</v>
      </c>
      <c r="D11" s="27">
        <v>5</v>
      </c>
      <c r="E11" s="27" t="s">
        <v>7</v>
      </c>
      <c r="F11" s="27" t="s">
        <v>258</v>
      </c>
      <c r="G11" s="32" t="str">
        <f t="shared" si="3"/>
        <v>56</v>
      </c>
      <c r="H11" s="70" t="s">
        <v>210</v>
      </c>
      <c r="I11" s="71" t="str">
        <f t="shared" si="0"/>
        <v>*9*</v>
      </c>
      <c r="J11" s="63"/>
      <c r="K11" s="83" t="str">
        <f t="shared" si="1"/>
        <v>Landon Ball 5 M St Jude</v>
      </c>
      <c r="L11" s="27"/>
      <c r="M11" s="27"/>
      <c r="N11" s="27"/>
      <c r="S11" s="27" t="b">
        <f t="shared" si="2"/>
        <v>0</v>
      </c>
    </row>
    <row r="12" spans="1:19" ht="62.25">
      <c r="A12" s="111">
        <v>10</v>
      </c>
      <c r="B12" s="27" t="s">
        <v>274</v>
      </c>
      <c r="C12" s="27" t="s">
        <v>272</v>
      </c>
      <c r="D12" s="27">
        <v>8</v>
      </c>
      <c r="E12" s="27" t="s">
        <v>7</v>
      </c>
      <c r="F12" s="27" t="s">
        <v>261</v>
      </c>
      <c r="G12" s="32" t="str">
        <f t="shared" si="3"/>
        <v>Cadet</v>
      </c>
      <c r="H12" s="70" t="s">
        <v>210</v>
      </c>
      <c r="I12" s="71" t="str">
        <f t="shared" si="0"/>
        <v>*10*</v>
      </c>
      <c r="J12" s="63"/>
      <c r="K12" s="83" t="str">
        <f t="shared" si="1"/>
        <v>Luci Ball 8 F St Jude</v>
      </c>
      <c r="N12" s="27"/>
      <c r="O12" s="27"/>
      <c r="S12" s="27" t="b">
        <f t="shared" si="2"/>
        <v>0</v>
      </c>
    </row>
    <row r="13" spans="1:19" ht="62.25">
      <c r="A13" s="111">
        <v>11</v>
      </c>
      <c r="B13" s="27" t="s">
        <v>275</v>
      </c>
      <c r="C13" s="27" t="s">
        <v>276</v>
      </c>
      <c r="D13" s="27">
        <v>4</v>
      </c>
      <c r="E13" s="27" t="s">
        <v>7</v>
      </c>
      <c r="F13" s="27" t="s">
        <v>258</v>
      </c>
      <c r="G13" s="32" t="str">
        <f t="shared" si="3"/>
        <v>34</v>
      </c>
      <c r="H13" s="70" t="s">
        <v>210</v>
      </c>
      <c r="I13" s="71" t="str">
        <f t="shared" si="0"/>
        <v>*11*</v>
      </c>
      <c r="J13" s="63"/>
      <c r="K13" s="83" t="str">
        <f t="shared" si="1"/>
        <v>Drew Beckwith 4 M St Jude</v>
      </c>
      <c r="S13" s="27" t="b">
        <f t="shared" si="2"/>
        <v>0</v>
      </c>
    </row>
    <row r="14" spans="1:19" ht="62.25">
      <c r="A14" s="111">
        <v>12</v>
      </c>
      <c r="B14" s="27" t="s">
        <v>277</v>
      </c>
      <c r="C14" s="27" t="s">
        <v>278</v>
      </c>
      <c r="D14" s="27">
        <v>5</v>
      </c>
      <c r="E14" s="27" t="s">
        <v>7</v>
      </c>
      <c r="F14" s="27" t="s">
        <v>258</v>
      </c>
      <c r="G14" s="32" t="str">
        <f t="shared" si="3"/>
        <v>56</v>
      </c>
      <c r="H14" s="70" t="s">
        <v>210</v>
      </c>
      <c r="I14" s="71" t="str">
        <f t="shared" si="0"/>
        <v>*12*</v>
      </c>
      <c r="J14" s="63"/>
      <c r="K14" s="83" t="str">
        <f t="shared" si="1"/>
        <v>Carter Bohn 5 M St Jude</v>
      </c>
      <c r="S14" s="27" t="b">
        <f t="shared" si="2"/>
        <v>0</v>
      </c>
    </row>
    <row r="15" spans="1:19" ht="62.25">
      <c r="A15" s="111">
        <v>13</v>
      </c>
      <c r="B15" s="27" t="s">
        <v>279</v>
      </c>
      <c r="C15" s="27" t="s">
        <v>280</v>
      </c>
      <c r="D15" s="27">
        <v>8</v>
      </c>
      <c r="E15" s="27" t="s">
        <v>7</v>
      </c>
      <c r="F15" s="27" t="s">
        <v>261</v>
      </c>
      <c r="G15" s="32" t="str">
        <f t="shared" si="3"/>
        <v>Cadet</v>
      </c>
      <c r="H15" s="70" t="s">
        <v>210</v>
      </c>
      <c r="I15" s="71" t="str">
        <f t="shared" si="0"/>
        <v>*13*</v>
      </c>
      <c r="J15" s="63"/>
      <c r="K15" s="83" t="str">
        <f t="shared" si="1"/>
        <v>Lauren Brown 8 F St Jude</v>
      </c>
      <c r="N15" s="27"/>
      <c r="S15" s="27" t="b">
        <f t="shared" si="2"/>
        <v>0</v>
      </c>
    </row>
    <row r="16" spans="1:19" ht="62.25">
      <c r="A16" s="111">
        <v>14</v>
      </c>
      <c r="B16" s="27" t="s">
        <v>281</v>
      </c>
      <c r="C16" s="27" t="s">
        <v>282</v>
      </c>
      <c r="D16" s="27">
        <v>6</v>
      </c>
      <c r="E16" s="27" t="s">
        <v>7</v>
      </c>
      <c r="F16" s="27" t="s">
        <v>258</v>
      </c>
      <c r="G16" s="32" t="str">
        <f t="shared" si="3"/>
        <v>56</v>
      </c>
      <c r="H16" s="70" t="s">
        <v>210</v>
      </c>
      <c r="I16" s="71" t="str">
        <f t="shared" si="0"/>
        <v>*14*</v>
      </c>
      <c r="J16" s="63"/>
      <c r="K16" s="83" t="str">
        <f t="shared" si="1"/>
        <v>Jim Buchmeier 6 M St Jude</v>
      </c>
      <c r="N16" s="27"/>
      <c r="S16" s="27" t="b">
        <f t="shared" si="2"/>
        <v>0</v>
      </c>
    </row>
    <row r="17" spans="1:19" ht="62.25">
      <c r="A17" s="111">
        <v>15</v>
      </c>
      <c r="B17" s="27" t="s">
        <v>283</v>
      </c>
      <c r="C17" s="27" t="s">
        <v>284</v>
      </c>
      <c r="D17" s="27">
        <v>8</v>
      </c>
      <c r="E17" s="27" t="s">
        <v>7</v>
      </c>
      <c r="F17" s="27" t="s">
        <v>258</v>
      </c>
      <c r="G17" s="32" t="str">
        <f t="shared" si="3"/>
        <v>Cadet</v>
      </c>
      <c r="H17" s="70" t="s">
        <v>210</v>
      </c>
      <c r="I17" s="71" t="str">
        <f t="shared" si="0"/>
        <v>*15*</v>
      </c>
      <c r="J17" s="63"/>
      <c r="K17" s="83" t="str">
        <f t="shared" si="1"/>
        <v>Joe Buckel 8 M St Jude</v>
      </c>
      <c r="S17" s="27" t="b">
        <f t="shared" si="2"/>
        <v>0</v>
      </c>
    </row>
    <row r="18" spans="1:19" ht="62.25">
      <c r="A18" s="111">
        <v>16</v>
      </c>
      <c r="B18" s="27" t="s">
        <v>285</v>
      </c>
      <c r="C18" s="27" t="s">
        <v>286</v>
      </c>
      <c r="D18" s="27">
        <v>5</v>
      </c>
      <c r="E18" s="27" t="s">
        <v>7</v>
      </c>
      <c r="F18" s="27" t="s">
        <v>261</v>
      </c>
      <c r="G18" s="32" t="str">
        <f t="shared" si="3"/>
        <v>56</v>
      </c>
      <c r="H18" s="70" t="s">
        <v>210</v>
      </c>
      <c r="I18" s="71" t="str">
        <f t="shared" si="0"/>
        <v>*16*</v>
      </c>
      <c r="J18" s="63"/>
      <c r="K18" s="83" t="str">
        <f t="shared" si="1"/>
        <v>Delanie Bullock 5 F St Jude</v>
      </c>
      <c r="S18" s="27" t="b">
        <f t="shared" si="2"/>
        <v>0</v>
      </c>
    </row>
    <row r="19" spans="1:19" ht="62.25">
      <c r="A19" s="111">
        <v>17</v>
      </c>
      <c r="B19" s="27" t="s">
        <v>287</v>
      </c>
      <c r="C19" s="27" t="s">
        <v>288</v>
      </c>
      <c r="D19" s="27">
        <v>7</v>
      </c>
      <c r="E19" s="27" t="s">
        <v>7</v>
      </c>
      <c r="F19" s="27" t="s">
        <v>258</v>
      </c>
      <c r="G19" s="32" t="str">
        <f t="shared" si="3"/>
        <v>Cadet</v>
      </c>
      <c r="H19" s="70" t="s">
        <v>210</v>
      </c>
      <c r="I19" s="71" t="str">
        <f t="shared" si="0"/>
        <v>*17*</v>
      </c>
      <c r="J19" s="63"/>
      <c r="K19" s="83" t="str">
        <f t="shared" si="1"/>
        <v>Emmett Burkhardt 7 M St Jude</v>
      </c>
      <c r="N19" s="27"/>
      <c r="O19" s="27"/>
      <c r="S19" s="27" t="b">
        <f t="shared" si="2"/>
        <v>0</v>
      </c>
    </row>
    <row r="20" spans="1:19" ht="62.25">
      <c r="A20" s="111">
        <v>18</v>
      </c>
      <c r="B20" s="27" t="s">
        <v>289</v>
      </c>
      <c r="C20" s="27" t="s">
        <v>290</v>
      </c>
      <c r="D20" s="27">
        <v>5</v>
      </c>
      <c r="E20" s="27" t="s">
        <v>7</v>
      </c>
      <c r="F20" s="27" t="s">
        <v>261</v>
      </c>
      <c r="G20" s="32" t="str">
        <f t="shared" si="3"/>
        <v>56</v>
      </c>
      <c r="H20" s="70" t="s">
        <v>210</v>
      </c>
      <c r="I20" s="71" t="str">
        <f t="shared" si="0"/>
        <v>*18*</v>
      </c>
      <c r="J20" s="63"/>
      <c r="K20" s="83" t="str">
        <f t="shared" si="1"/>
        <v>Ella  Cadwallader 5 F St Jude</v>
      </c>
      <c r="N20" s="27"/>
      <c r="S20" s="27" t="b">
        <f t="shared" si="2"/>
        <v>0</v>
      </c>
    </row>
    <row r="21" spans="1:19" ht="62.25">
      <c r="A21" s="111">
        <v>19</v>
      </c>
      <c r="B21" s="27" t="s">
        <v>291</v>
      </c>
      <c r="C21" s="27" t="s">
        <v>292</v>
      </c>
      <c r="D21" s="27">
        <v>4</v>
      </c>
      <c r="E21" s="27" t="s">
        <v>7</v>
      </c>
      <c r="F21" s="27" t="s">
        <v>258</v>
      </c>
      <c r="G21" s="32" t="str">
        <f t="shared" si="3"/>
        <v>34</v>
      </c>
      <c r="H21" s="70" t="s">
        <v>210</v>
      </c>
      <c r="I21" s="71" t="str">
        <f t="shared" si="0"/>
        <v>*19*</v>
      </c>
      <c r="J21" s="63"/>
      <c r="K21" s="83" t="str">
        <f t="shared" si="1"/>
        <v>Jason  Cardenas 4 M St Jude</v>
      </c>
      <c r="S21" s="27" t="b">
        <f t="shared" si="2"/>
        <v>0</v>
      </c>
    </row>
    <row r="22" spans="1:19" ht="62.25">
      <c r="A22" s="111">
        <v>20</v>
      </c>
      <c r="B22" s="27" t="s">
        <v>293</v>
      </c>
      <c r="C22" s="27" t="s">
        <v>294</v>
      </c>
      <c r="D22" s="27">
        <v>7</v>
      </c>
      <c r="E22" s="27" t="s">
        <v>7</v>
      </c>
      <c r="F22" s="27" t="s">
        <v>258</v>
      </c>
      <c r="G22" s="32" t="str">
        <f t="shared" si="3"/>
        <v>Cadet</v>
      </c>
      <c r="H22" s="70" t="s">
        <v>210</v>
      </c>
      <c r="I22" s="71" t="str">
        <f t="shared" si="0"/>
        <v>*20*</v>
      </c>
      <c r="J22" s="63"/>
      <c r="K22" s="83" t="str">
        <f t="shared" si="1"/>
        <v>Myles  Caudill 7 M St Jude</v>
      </c>
      <c r="S22" s="27" t="b">
        <f t="shared" si="2"/>
        <v>0</v>
      </c>
    </row>
    <row r="23" spans="1:19" ht="62.25">
      <c r="A23" s="111">
        <v>21</v>
      </c>
      <c r="B23" s="27" t="s">
        <v>295</v>
      </c>
      <c r="C23" s="27" t="s">
        <v>296</v>
      </c>
      <c r="D23" s="27">
        <v>7</v>
      </c>
      <c r="E23" s="27" t="s">
        <v>7</v>
      </c>
      <c r="F23" s="27" t="s">
        <v>258</v>
      </c>
      <c r="G23" s="32" t="str">
        <f t="shared" si="3"/>
        <v>Cadet</v>
      </c>
      <c r="H23" s="70" t="s">
        <v>210</v>
      </c>
      <c r="I23" s="71" t="str">
        <f t="shared" si="0"/>
        <v>*21*</v>
      </c>
      <c r="J23" s="63"/>
      <c r="K23" s="83" t="str">
        <f t="shared" si="1"/>
        <v>Jesus Cervantes 7 M St Jude</v>
      </c>
      <c r="S23" s="27" t="b">
        <f t="shared" si="2"/>
        <v>0</v>
      </c>
    </row>
    <row r="24" spans="1:19" ht="62.25">
      <c r="A24" s="111">
        <v>22</v>
      </c>
      <c r="B24" s="27" t="s">
        <v>297</v>
      </c>
      <c r="C24" s="27" t="s">
        <v>298</v>
      </c>
      <c r="D24" s="27">
        <v>4</v>
      </c>
      <c r="E24" s="27" t="s">
        <v>7</v>
      </c>
      <c r="F24" s="27" t="s">
        <v>258</v>
      </c>
      <c r="G24" s="32" t="str">
        <f t="shared" si="3"/>
        <v>34</v>
      </c>
      <c r="H24" s="70" t="s">
        <v>210</v>
      </c>
      <c r="I24" s="71" t="str">
        <f t="shared" si="0"/>
        <v>*22*</v>
      </c>
      <c r="J24" s="63"/>
      <c r="K24" s="83" t="str">
        <f t="shared" si="1"/>
        <v>Joseph  Chamblee 4 M St Jude</v>
      </c>
      <c r="S24" s="27" t="b">
        <f t="shared" si="2"/>
        <v>0</v>
      </c>
    </row>
    <row r="25" spans="1:19" ht="62.25">
      <c r="A25" s="111">
        <v>23</v>
      </c>
      <c r="B25" s="27" t="s">
        <v>299</v>
      </c>
      <c r="C25" s="27" t="s">
        <v>300</v>
      </c>
      <c r="D25" s="27">
        <v>4</v>
      </c>
      <c r="E25" s="27" t="s">
        <v>7</v>
      </c>
      <c r="F25" s="27" t="s">
        <v>261</v>
      </c>
      <c r="G25" s="32" t="str">
        <f t="shared" si="3"/>
        <v>34</v>
      </c>
      <c r="H25" s="70" t="s">
        <v>210</v>
      </c>
      <c r="I25" s="71" t="str">
        <f t="shared" si="0"/>
        <v>*23*</v>
      </c>
      <c r="J25" s="63"/>
      <c r="K25" s="83" t="str">
        <f t="shared" si="1"/>
        <v>Josephine Clark 4 F St Jude</v>
      </c>
      <c r="L25" s="27"/>
      <c r="S25" s="27" t="b">
        <f t="shared" si="2"/>
        <v>0</v>
      </c>
    </row>
    <row r="26" spans="1:19" ht="62.25">
      <c r="A26" s="111">
        <v>24</v>
      </c>
      <c r="B26" s="27" t="s">
        <v>301</v>
      </c>
      <c r="C26" s="27" t="s">
        <v>302</v>
      </c>
      <c r="D26" s="27">
        <v>4</v>
      </c>
      <c r="E26" s="27" t="s">
        <v>7</v>
      </c>
      <c r="F26" s="27" t="s">
        <v>258</v>
      </c>
      <c r="G26" s="32" t="str">
        <f t="shared" si="3"/>
        <v>34</v>
      </c>
      <c r="H26" s="70" t="s">
        <v>210</v>
      </c>
      <c r="I26" s="71" t="str">
        <f t="shared" si="0"/>
        <v>*24*</v>
      </c>
      <c r="J26" s="63"/>
      <c r="K26" s="83" t="str">
        <f t="shared" si="1"/>
        <v>Anthony  Cobb 4 M St Jude</v>
      </c>
      <c r="S26" s="27" t="b">
        <f t="shared" si="2"/>
        <v>0</v>
      </c>
    </row>
    <row r="27" spans="1:19" ht="62.25">
      <c r="A27" s="111">
        <v>25</v>
      </c>
      <c r="B27" s="27" t="s">
        <v>303</v>
      </c>
      <c r="C27" s="27" t="s">
        <v>304</v>
      </c>
      <c r="D27" s="27">
        <v>5</v>
      </c>
      <c r="E27" s="27" t="s">
        <v>7</v>
      </c>
      <c r="F27" s="27" t="s">
        <v>258</v>
      </c>
      <c r="G27" s="32" t="str">
        <f t="shared" si="3"/>
        <v>56</v>
      </c>
      <c r="H27" s="70" t="s">
        <v>210</v>
      </c>
      <c r="I27" s="71" t="str">
        <f t="shared" si="0"/>
        <v>*25*</v>
      </c>
      <c r="J27" s="63"/>
      <c r="K27" s="83" t="str">
        <f t="shared" si="1"/>
        <v>Jaime Contreras 5 M St Jude</v>
      </c>
      <c r="N27" s="27"/>
      <c r="O27" s="27"/>
      <c r="S27" s="27" t="b">
        <f t="shared" si="2"/>
        <v>0</v>
      </c>
    </row>
    <row r="28" spans="1:19" ht="62.25">
      <c r="A28" s="111">
        <v>26</v>
      </c>
      <c r="B28" s="27" t="s">
        <v>305</v>
      </c>
      <c r="C28" s="27" t="s">
        <v>306</v>
      </c>
      <c r="D28" s="27">
        <v>7</v>
      </c>
      <c r="E28" s="27" t="s">
        <v>7</v>
      </c>
      <c r="F28" s="27" t="s">
        <v>261</v>
      </c>
      <c r="G28" s="32" t="str">
        <f t="shared" si="3"/>
        <v>Cadet</v>
      </c>
      <c r="H28" s="70" t="s">
        <v>210</v>
      </c>
      <c r="I28" s="71" t="str">
        <f t="shared" si="0"/>
        <v>*26*</v>
      </c>
      <c r="J28" s="63"/>
      <c r="K28" s="83" t="str">
        <f t="shared" si="1"/>
        <v>Ariana Corona 7 F St Jude</v>
      </c>
      <c r="L28" s="27"/>
      <c r="S28" s="27" t="b">
        <f t="shared" si="2"/>
        <v>0</v>
      </c>
    </row>
    <row r="29" spans="1:19" ht="62.25">
      <c r="A29" s="111">
        <v>27</v>
      </c>
      <c r="B29" s="27" t="s">
        <v>230</v>
      </c>
      <c r="C29" s="27" t="s">
        <v>307</v>
      </c>
      <c r="D29" s="27">
        <v>5</v>
      </c>
      <c r="E29" s="27" t="s">
        <v>7</v>
      </c>
      <c r="F29" s="27" t="s">
        <v>258</v>
      </c>
      <c r="G29" s="32" t="str">
        <f t="shared" si="3"/>
        <v>56</v>
      </c>
      <c r="H29" s="70" t="s">
        <v>210</v>
      </c>
      <c r="I29" s="71" t="str">
        <f t="shared" si="0"/>
        <v>*27*</v>
      </c>
      <c r="J29" s="63"/>
      <c r="K29" s="83" t="str">
        <f t="shared" si="1"/>
        <v>Alex Cruz-Flores 5 M St Jude</v>
      </c>
      <c r="L29" s="27"/>
      <c r="N29" s="27"/>
      <c r="O29" s="27"/>
      <c r="S29" s="27" t="b">
        <f t="shared" si="2"/>
        <v>0</v>
      </c>
    </row>
    <row r="30" spans="1:19" ht="62.25">
      <c r="A30" s="111">
        <v>28</v>
      </c>
      <c r="B30" s="27" t="s">
        <v>308</v>
      </c>
      <c r="C30" s="27" t="s">
        <v>307</v>
      </c>
      <c r="D30" s="27">
        <v>7</v>
      </c>
      <c r="E30" s="27" t="s">
        <v>7</v>
      </c>
      <c r="F30" s="27" t="s">
        <v>258</v>
      </c>
      <c r="G30" s="32" t="str">
        <f t="shared" si="3"/>
        <v>Cadet</v>
      </c>
      <c r="H30" s="70" t="s">
        <v>210</v>
      </c>
      <c r="I30" s="71" t="str">
        <f t="shared" si="0"/>
        <v>*28*</v>
      </c>
      <c r="J30" s="63"/>
      <c r="K30" s="83" t="str">
        <f t="shared" si="1"/>
        <v>Miguel Cruz-Flores 7 M St Jude</v>
      </c>
      <c r="L30" s="27"/>
      <c r="S30" s="27" t="b">
        <f t="shared" si="2"/>
        <v>0</v>
      </c>
    </row>
    <row r="31" spans="1:19" ht="62.25">
      <c r="A31" s="111">
        <v>29</v>
      </c>
      <c r="B31" s="27" t="s">
        <v>309</v>
      </c>
      <c r="C31" s="27" t="s">
        <v>310</v>
      </c>
      <c r="D31" s="27">
        <v>5</v>
      </c>
      <c r="E31" s="27" t="s">
        <v>7</v>
      </c>
      <c r="F31" s="27" t="s">
        <v>261</v>
      </c>
      <c r="G31" s="32" t="str">
        <f t="shared" si="3"/>
        <v>56</v>
      </c>
      <c r="H31" s="70" t="s">
        <v>210</v>
      </c>
      <c r="I31" s="71" t="str">
        <f t="shared" si="0"/>
        <v>*29*</v>
      </c>
      <c r="J31" s="63"/>
      <c r="K31" s="83" t="str">
        <f t="shared" si="1"/>
        <v>Lydia Dant 5 F St Jude</v>
      </c>
      <c r="L31" s="27"/>
      <c r="S31" s="27" t="b">
        <f t="shared" si="2"/>
        <v>0</v>
      </c>
    </row>
    <row r="32" spans="1:19" ht="62.25">
      <c r="A32" s="111">
        <v>30</v>
      </c>
      <c r="B32" s="27" t="s">
        <v>311</v>
      </c>
      <c r="C32" s="27" t="s">
        <v>312</v>
      </c>
      <c r="D32" s="27">
        <v>5</v>
      </c>
      <c r="E32" s="27" t="s">
        <v>7</v>
      </c>
      <c r="F32" s="27" t="s">
        <v>258</v>
      </c>
      <c r="G32" s="32" t="str">
        <f t="shared" si="3"/>
        <v>56</v>
      </c>
      <c r="H32" s="70" t="s">
        <v>210</v>
      </c>
      <c r="I32" s="71" t="str">
        <f t="shared" si="0"/>
        <v>*30*</v>
      </c>
      <c r="J32" s="63"/>
      <c r="K32" s="83" t="str">
        <f t="shared" si="1"/>
        <v>Owen  Denzer 5 M St Jude</v>
      </c>
      <c r="L32" s="27"/>
      <c r="S32" s="27" t="b">
        <f t="shared" si="2"/>
        <v>0</v>
      </c>
    </row>
    <row r="33" spans="1:19" ht="62.25">
      <c r="A33" s="111">
        <v>31</v>
      </c>
      <c r="B33" s="27" t="s">
        <v>313</v>
      </c>
      <c r="C33" s="27" t="s">
        <v>314</v>
      </c>
      <c r="D33" s="27">
        <v>3</v>
      </c>
      <c r="E33" s="27" t="s">
        <v>7</v>
      </c>
      <c r="F33" s="27" t="s">
        <v>261</v>
      </c>
      <c r="G33" s="32" t="str">
        <f t="shared" si="3"/>
        <v>34</v>
      </c>
      <c r="H33" s="70" t="s">
        <v>210</v>
      </c>
      <c r="I33" s="71" t="str">
        <f t="shared" si="0"/>
        <v>*31*</v>
      </c>
      <c r="J33" s="63"/>
      <c r="K33" s="83" t="str">
        <f t="shared" si="1"/>
        <v>Ava Eckhart 3 F St Jude</v>
      </c>
      <c r="S33" s="27" t="b">
        <f t="shared" si="2"/>
        <v>0</v>
      </c>
    </row>
    <row r="34" spans="1:19" ht="62.25">
      <c r="A34" s="111">
        <v>32</v>
      </c>
      <c r="B34" s="27" t="s">
        <v>269</v>
      </c>
      <c r="C34" s="27" t="s">
        <v>315</v>
      </c>
      <c r="D34" s="27">
        <v>8</v>
      </c>
      <c r="E34" s="27" t="s">
        <v>7</v>
      </c>
      <c r="F34" s="27" t="s">
        <v>261</v>
      </c>
      <c r="G34" s="32" t="str">
        <f t="shared" si="3"/>
        <v>Cadet</v>
      </c>
      <c r="H34" s="70" t="s">
        <v>210</v>
      </c>
      <c r="I34" s="71" t="str">
        <f t="shared" si="0"/>
        <v>*32*</v>
      </c>
      <c r="J34" s="63"/>
      <c r="K34" s="83" t="str">
        <f t="shared" si="1"/>
        <v>Elise Elpers 8 F St Jude</v>
      </c>
      <c r="S34" s="27" t="b">
        <f t="shared" si="2"/>
        <v>0</v>
      </c>
    </row>
    <row r="35" spans="1:19" ht="62.25">
      <c r="A35" s="111">
        <v>33</v>
      </c>
      <c r="B35" s="27" t="s">
        <v>316</v>
      </c>
      <c r="C35" s="27" t="s">
        <v>317</v>
      </c>
      <c r="D35" s="27">
        <v>8</v>
      </c>
      <c r="E35" s="27" t="s">
        <v>7</v>
      </c>
      <c r="F35" s="27" t="s">
        <v>258</v>
      </c>
      <c r="G35" s="32" t="str">
        <f t="shared" si="3"/>
        <v>Cadet</v>
      </c>
      <c r="H35" s="70" t="s">
        <v>210</v>
      </c>
      <c r="I35" s="71" t="str">
        <f t="shared" si="0"/>
        <v>*33*</v>
      </c>
      <c r="J35" s="63"/>
      <c r="K35" s="83" t="str">
        <f t="shared" si="1"/>
        <v>Jaun Escibedo 8 M St Jude</v>
      </c>
      <c r="S35" s="27" t="b">
        <f t="shared" ref="S35:S65" si="4">EXACT(A35,A36)</f>
        <v>0</v>
      </c>
    </row>
    <row r="36" spans="1:19" ht="62.25">
      <c r="A36" s="111">
        <v>34</v>
      </c>
      <c r="B36" s="27" t="s">
        <v>318</v>
      </c>
      <c r="C36" s="27" t="s">
        <v>319</v>
      </c>
      <c r="D36" s="27">
        <v>3</v>
      </c>
      <c r="E36" s="27" t="s">
        <v>7</v>
      </c>
      <c r="F36" s="27" t="s">
        <v>258</v>
      </c>
      <c r="G36" s="32" t="str">
        <f t="shared" si="3"/>
        <v>34</v>
      </c>
      <c r="H36" s="70" t="s">
        <v>210</v>
      </c>
      <c r="I36" s="71" t="str">
        <f t="shared" si="0"/>
        <v>*34*</v>
      </c>
      <c r="J36" s="63"/>
      <c r="K36" s="83" t="str">
        <f t="shared" si="1"/>
        <v>Jose  Escobedo 3 M St Jude</v>
      </c>
      <c r="S36" s="27" t="b">
        <f t="shared" si="4"/>
        <v>0</v>
      </c>
    </row>
    <row r="37" spans="1:19" ht="62.25">
      <c r="A37" s="111">
        <v>35</v>
      </c>
      <c r="B37" s="27" t="s">
        <v>320</v>
      </c>
      <c r="C37" s="27" t="s">
        <v>321</v>
      </c>
      <c r="D37" s="27">
        <v>8</v>
      </c>
      <c r="E37" s="27" t="s">
        <v>7</v>
      </c>
      <c r="F37" s="27" t="s">
        <v>261</v>
      </c>
      <c r="G37" s="32" t="str">
        <f t="shared" si="3"/>
        <v>Cadet</v>
      </c>
      <c r="H37" s="70" t="s">
        <v>210</v>
      </c>
      <c r="I37" s="71" t="str">
        <f t="shared" si="0"/>
        <v>*35*</v>
      </c>
      <c r="J37" s="63"/>
      <c r="K37" s="83" t="str">
        <f t="shared" si="1"/>
        <v>Rachel Flick 8 F St Jude</v>
      </c>
      <c r="S37" s="27" t="b">
        <f t="shared" si="4"/>
        <v>0</v>
      </c>
    </row>
    <row r="38" spans="1:19" ht="62.25">
      <c r="A38" s="111">
        <v>36</v>
      </c>
      <c r="B38" s="27" t="s">
        <v>322</v>
      </c>
      <c r="C38" s="27" t="s">
        <v>323</v>
      </c>
      <c r="D38" s="27">
        <v>4</v>
      </c>
      <c r="E38" s="27" t="s">
        <v>7</v>
      </c>
      <c r="F38" s="27" t="s">
        <v>258</v>
      </c>
      <c r="G38" s="32" t="str">
        <f t="shared" si="3"/>
        <v>34</v>
      </c>
      <c r="H38" s="70" t="s">
        <v>210</v>
      </c>
      <c r="I38" s="71" t="str">
        <f t="shared" si="0"/>
        <v>*36*</v>
      </c>
      <c r="J38" s="63"/>
      <c r="K38" s="83" t="str">
        <f t="shared" si="1"/>
        <v>Mickey Flynn 4 M St Jude</v>
      </c>
      <c r="L38" s="27"/>
      <c r="S38" s="27" t="b">
        <f t="shared" si="4"/>
        <v>0</v>
      </c>
    </row>
    <row r="39" spans="1:19" ht="62.25">
      <c r="A39" s="111">
        <v>37</v>
      </c>
      <c r="B39" s="27" t="s">
        <v>324</v>
      </c>
      <c r="C39" s="27" t="s">
        <v>325</v>
      </c>
      <c r="D39" s="27">
        <v>8</v>
      </c>
      <c r="E39" s="27" t="s">
        <v>7</v>
      </c>
      <c r="F39" s="27" t="s">
        <v>261</v>
      </c>
      <c r="G39" s="32" t="str">
        <f t="shared" si="3"/>
        <v>Cadet</v>
      </c>
      <c r="H39" s="70" t="s">
        <v>210</v>
      </c>
      <c r="I39" s="71" t="str">
        <f t="shared" si="0"/>
        <v>*37*</v>
      </c>
      <c r="J39" s="63"/>
      <c r="K39" s="83" t="str">
        <f t="shared" si="1"/>
        <v>Claire Gallagher 8 F St Jude</v>
      </c>
      <c r="L39" s="27"/>
      <c r="S39" s="27" t="b">
        <f t="shared" si="4"/>
        <v>0</v>
      </c>
    </row>
    <row r="40" spans="1:19" ht="62.25">
      <c r="A40" s="111">
        <v>38</v>
      </c>
      <c r="B40" s="27" t="s">
        <v>326</v>
      </c>
      <c r="C40" s="27" t="s">
        <v>327</v>
      </c>
      <c r="D40" s="27">
        <v>3</v>
      </c>
      <c r="E40" s="27" t="s">
        <v>7</v>
      </c>
      <c r="F40" s="27" t="s">
        <v>258</v>
      </c>
      <c r="G40" s="32" t="str">
        <f t="shared" si="3"/>
        <v>34</v>
      </c>
      <c r="H40" s="70" t="s">
        <v>210</v>
      </c>
      <c r="I40" s="71" t="str">
        <f t="shared" si="0"/>
        <v>*38*</v>
      </c>
      <c r="J40" s="63"/>
      <c r="K40" s="83" t="str">
        <f t="shared" si="1"/>
        <v>Jairo Garcia 3 M St Jude</v>
      </c>
      <c r="S40" s="27" t="b">
        <f t="shared" si="4"/>
        <v>0</v>
      </c>
    </row>
    <row r="41" spans="1:19" ht="62.25">
      <c r="A41" s="111">
        <v>39</v>
      </c>
      <c r="B41" s="27" t="s">
        <v>328</v>
      </c>
      <c r="C41" s="27" t="s">
        <v>329</v>
      </c>
      <c r="D41" s="27">
        <v>5</v>
      </c>
      <c r="E41" s="27" t="s">
        <v>7</v>
      </c>
      <c r="F41" s="27" t="s">
        <v>261</v>
      </c>
      <c r="G41" s="32" t="str">
        <f t="shared" si="3"/>
        <v>56</v>
      </c>
      <c r="H41" s="70" t="s">
        <v>210</v>
      </c>
      <c r="I41" s="71" t="str">
        <f t="shared" si="0"/>
        <v>*39*</v>
      </c>
      <c r="J41" s="63"/>
      <c r="K41" s="83" t="str">
        <f t="shared" si="1"/>
        <v>Addie  Gates 5 F St Jude</v>
      </c>
      <c r="S41" s="27" t="b">
        <f t="shared" si="4"/>
        <v>0</v>
      </c>
    </row>
    <row r="42" spans="1:19" ht="62.25">
      <c r="A42" s="111">
        <v>40</v>
      </c>
      <c r="B42" s="27" t="s">
        <v>230</v>
      </c>
      <c r="C42" s="27" t="s">
        <v>330</v>
      </c>
      <c r="D42" s="27">
        <v>8</v>
      </c>
      <c r="E42" s="27" t="s">
        <v>7</v>
      </c>
      <c r="F42" s="27" t="s">
        <v>258</v>
      </c>
      <c r="G42" s="32" t="str">
        <f t="shared" si="3"/>
        <v>Cadet</v>
      </c>
      <c r="H42" s="70" t="s">
        <v>210</v>
      </c>
      <c r="I42" s="71" t="str">
        <f t="shared" si="0"/>
        <v>*40*</v>
      </c>
      <c r="J42" s="63"/>
      <c r="K42" s="83" t="str">
        <f t="shared" si="1"/>
        <v>Alex Gazpar 8 M St Jude</v>
      </c>
      <c r="L42" s="27"/>
      <c r="S42" s="27" t="b">
        <f t="shared" si="4"/>
        <v>0</v>
      </c>
    </row>
    <row r="43" spans="1:19" ht="62.25">
      <c r="A43" s="111">
        <v>41</v>
      </c>
      <c r="B43" s="27" t="s">
        <v>331</v>
      </c>
      <c r="C43" s="27" t="s">
        <v>330</v>
      </c>
      <c r="D43" s="27">
        <v>5</v>
      </c>
      <c r="E43" s="27" t="s">
        <v>7</v>
      </c>
      <c r="F43" s="27" t="s">
        <v>258</v>
      </c>
      <c r="G43" s="32" t="str">
        <f t="shared" si="3"/>
        <v>56</v>
      </c>
      <c r="H43" s="70" t="s">
        <v>210</v>
      </c>
      <c r="I43" s="71" t="str">
        <f t="shared" si="0"/>
        <v>*41*</v>
      </c>
      <c r="J43" s="63"/>
      <c r="K43" s="83" t="str">
        <f t="shared" si="1"/>
        <v>Moises Gazpar 5 M St Jude</v>
      </c>
      <c r="S43" s="27" t="b">
        <f t="shared" si="4"/>
        <v>0</v>
      </c>
    </row>
    <row r="44" spans="1:19" ht="62.25">
      <c r="A44" s="111">
        <v>42</v>
      </c>
      <c r="B44" s="27" t="s">
        <v>332</v>
      </c>
      <c r="C44" s="27" t="s">
        <v>333</v>
      </c>
      <c r="D44" s="27">
        <v>4</v>
      </c>
      <c r="E44" s="27" t="s">
        <v>7</v>
      </c>
      <c r="F44" s="27" t="s">
        <v>258</v>
      </c>
      <c r="G44" s="32" t="str">
        <f t="shared" si="3"/>
        <v>34</v>
      </c>
      <c r="H44" s="70" t="s">
        <v>210</v>
      </c>
      <c r="I44" s="71" t="str">
        <f t="shared" si="0"/>
        <v>*42*</v>
      </c>
      <c r="J44" s="63"/>
      <c r="K44" s="83" t="str">
        <f t="shared" si="1"/>
        <v>Owen Geiger 4 M St Jude</v>
      </c>
      <c r="S44" s="27" t="b">
        <f t="shared" si="4"/>
        <v>0</v>
      </c>
    </row>
    <row r="45" spans="1:19" ht="62.25">
      <c r="A45" s="111">
        <v>43</v>
      </c>
      <c r="B45" s="27" t="s">
        <v>334</v>
      </c>
      <c r="C45" s="27" t="s">
        <v>335</v>
      </c>
      <c r="D45" s="27">
        <v>8</v>
      </c>
      <c r="E45" s="27" t="s">
        <v>7</v>
      </c>
      <c r="F45" s="27" t="s">
        <v>258</v>
      </c>
      <c r="G45" s="32" t="str">
        <f t="shared" si="3"/>
        <v>Cadet</v>
      </c>
      <c r="H45" s="70" t="s">
        <v>210</v>
      </c>
      <c r="I45" s="71" t="str">
        <f t="shared" si="0"/>
        <v>*43*</v>
      </c>
      <c r="J45" s="63"/>
      <c r="K45" s="83" t="str">
        <f t="shared" si="1"/>
        <v>Eli Goers 8 M St Jude</v>
      </c>
      <c r="S45" s="27" t="b">
        <f t="shared" si="4"/>
        <v>0</v>
      </c>
    </row>
    <row r="46" spans="1:19" ht="62.25">
      <c r="A46" s="111">
        <v>44</v>
      </c>
      <c r="B46" s="27" t="s">
        <v>336</v>
      </c>
      <c r="C46" s="27" t="s">
        <v>337</v>
      </c>
      <c r="D46" s="27">
        <v>8</v>
      </c>
      <c r="E46" s="27" t="s">
        <v>7</v>
      </c>
      <c r="F46" s="27" t="s">
        <v>258</v>
      </c>
      <c r="G46" s="32" t="str">
        <f t="shared" si="3"/>
        <v>Cadet</v>
      </c>
      <c r="H46" s="70" t="s">
        <v>210</v>
      </c>
      <c r="I46" s="71" t="str">
        <f t="shared" si="0"/>
        <v>*44*</v>
      </c>
      <c r="J46" s="63"/>
      <c r="K46" s="83" t="str">
        <f t="shared" si="1"/>
        <v>Fabrizio Gomez 8 M St Jude</v>
      </c>
      <c r="S46" s="27" t="b">
        <f t="shared" si="4"/>
        <v>0</v>
      </c>
    </row>
    <row r="47" spans="1:19" ht="62.25">
      <c r="A47" s="111">
        <v>45</v>
      </c>
      <c r="B47" s="27" t="s">
        <v>338</v>
      </c>
      <c r="C47" s="27" t="s">
        <v>339</v>
      </c>
      <c r="D47" s="27">
        <v>4</v>
      </c>
      <c r="E47" s="27" t="s">
        <v>7</v>
      </c>
      <c r="F47" s="27" t="s">
        <v>261</v>
      </c>
      <c r="G47" s="32" t="str">
        <f t="shared" si="3"/>
        <v>34</v>
      </c>
      <c r="H47" s="70" t="s">
        <v>210</v>
      </c>
      <c r="I47" s="71" t="str">
        <f t="shared" si="0"/>
        <v>*45*</v>
      </c>
      <c r="J47" s="63"/>
      <c r="K47" s="83" t="str">
        <f t="shared" si="1"/>
        <v>Sophia  Grabczak 4 F St Jude</v>
      </c>
      <c r="S47" s="27" t="b">
        <f t="shared" si="4"/>
        <v>0</v>
      </c>
    </row>
    <row r="48" spans="1:19" ht="62.25">
      <c r="A48" s="111">
        <v>46</v>
      </c>
      <c r="B48" s="27" t="s">
        <v>340</v>
      </c>
      <c r="C48" s="27" t="s">
        <v>341</v>
      </c>
      <c r="D48" s="27">
        <v>6</v>
      </c>
      <c r="E48" s="27" t="s">
        <v>7</v>
      </c>
      <c r="F48" s="27" t="s">
        <v>258</v>
      </c>
      <c r="G48" s="32" t="str">
        <f t="shared" si="3"/>
        <v>56</v>
      </c>
      <c r="H48" s="70" t="s">
        <v>210</v>
      </c>
      <c r="I48" s="71" t="str">
        <f t="shared" si="0"/>
        <v>*46*</v>
      </c>
      <c r="J48" s="63"/>
      <c r="K48" s="83" t="str">
        <f t="shared" si="1"/>
        <v>Cesar Green 6 M St Jude</v>
      </c>
      <c r="S48" s="27" t="b">
        <f t="shared" si="4"/>
        <v>0</v>
      </c>
    </row>
    <row r="49" spans="1:19" ht="62.25">
      <c r="A49" s="111">
        <v>47</v>
      </c>
      <c r="B49" s="27" t="s">
        <v>342</v>
      </c>
      <c r="C49" s="27" t="s">
        <v>343</v>
      </c>
      <c r="D49" s="27">
        <v>4</v>
      </c>
      <c r="E49" s="27" t="s">
        <v>7</v>
      </c>
      <c r="F49" s="27" t="s">
        <v>261</v>
      </c>
      <c r="G49" s="32" t="str">
        <f t="shared" si="3"/>
        <v>34</v>
      </c>
      <c r="H49" s="70" t="s">
        <v>210</v>
      </c>
      <c r="I49" s="71" t="str">
        <f t="shared" si="0"/>
        <v>*47*</v>
      </c>
      <c r="J49" s="63"/>
      <c r="K49" s="83" t="str">
        <f t="shared" si="1"/>
        <v>Kindley Gridley 4 F St Jude</v>
      </c>
      <c r="S49" s="27" t="b">
        <f t="shared" si="4"/>
        <v>0</v>
      </c>
    </row>
    <row r="50" spans="1:19" ht="62.25">
      <c r="A50" s="111">
        <v>48</v>
      </c>
      <c r="B50" s="27" t="s">
        <v>150</v>
      </c>
      <c r="C50" s="27" t="s">
        <v>344</v>
      </c>
      <c r="D50" s="27">
        <v>4</v>
      </c>
      <c r="E50" s="27" t="s">
        <v>7</v>
      </c>
      <c r="F50" s="27" t="s">
        <v>261</v>
      </c>
      <c r="G50" s="32" t="str">
        <f t="shared" si="3"/>
        <v>34</v>
      </c>
      <c r="H50" s="70" t="s">
        <v>210</v>
      </c>
      <c r="I50" s="71" t="str">
        <f t="shared" si="0"/>
        <v>*48*</v>
      </c>
      <c r="J50" s="63"/>
      <c r="K50" s="83" t="str">
        <f t="shared" si="1"/>
        <v>Andrea Guerrero 4 F St Jude</v>
      </c>
      <c r="S50" s="27" t="b">
        <f t="shared" si="4"/>
        <v>0</v>
      </c>
    </row>
    <row r="51" spans="1:19" ht="62.25">
      <c r="A51" s="111">
        <v>49</v>
      </c>
      <c r="B51" s="27" t="s">
        <v>345</v>
      </c>
      <c r="C51" s="27" t="s">
        <v>346</v>
      </c>
      <c r="D51" s="27">
        <v>3</v>
      </c>
      <c r="E51" s="27" t="s">
        <v>7</v>
      </c>
      <c r="F51" s="27" t="s">
        <v>258</v>
      </c>
      <c r="G51" s="32" t="str">
        <f t="shared" si="3"/>
        <v>34</v>
      </c>
      <c r="H51" s="70" t="s">
        <v>210</v>
      </c>
      <c r="I51" s="71" t="str">
        <f t="shared" si="0"/>
        <v>*49*</v>
      </c>
      <c r="J51" s="63"/>
      <c r="K51" s="83" t="str">
        <f t="shared" si="1"/>
        <v>Evan Hahn 3 M St Jude</v>
      </c>
      <c r="S51" s="27" t="b">
        <f t="shared" si="4"/>
        <v>0</v>
      </c>
    </row>
    <row r="52" spans="1:19" ht="62.25">
      <c r="A52" s="111">
        <v>50</v>
      </c>
      <c r="B52" s="27" t="s">
        <v>347</v>
      </c>
      <c r="C52" s="27" t="s">
        <v>348</v>
      </c>
      <c r="D52" s="27">
        <v>7</v>
      </c>
      <c r="E52" s="27" t="s">
        <v>7</v>
      </c>
      <c r="F52" s="27" t="s">
        <v>261</v>
      </c>
      <c r="G52" s="32" t="str">
        <f t="shared" si="3"/>
        <v>Cadet</v>
      </c>
      <c r="H52" s="70" t="s">
        <v>210</v>
      </c>
      <c r="I52" s="71" t="str">
        <f t="shared" si="0"/>
        <v>*50*</v>
      </c>
      <c r="J52" s="63"/>
      <c r="K52" s="83" t="str">
        <f t="shared" si="1"/>
        <v>Shelby  Hale 7 F St Jude</v>
      </c>
      <c r="S52" s="27" t="b">
        <f t="shared" si="4"/>
        <v>0</v>
      </c>
    </row>
    <row r="53" spans="1:19" ht="62.25">
      <c r="A53" s="111">
        <v>51</v>
      </c>
      <c r="B53" s="27" t="s">
        <v>349</v>
      </c>
      <c r="C53" s="27" t="s">
        <v>350</v>
      </c>
      <c r="D53" s="27">
        <v>6</v>
      </c>
      <c r="E53" s="27" t="s">
        <v>7</v>
      </c>
      <c r="F53" s="27" t="s">
        <v>261</v>
      </c>
      <c r="G53" s="32" t="str">
        <f t="shared" si="3"/>
        <v>56</v>
      </c>
      <c r="H53" s="70" t="s">
        <v>210</v>
      </c>
      <c r="I53" s="71" t="str">
        <f t="shared" si="0"/>
        <v>*51*</v>
      </c>
      <c r="J53" s="63"/>
      <c r="K53" s="83" t="str">
        <f t="shared" si="1"/>
        <v>Annabelle Hawk 6 F St Jude</v>
      </c>
      <c r="S53" s="27" t="b">
        <f t="shared" si="4"/>
        <v>0</v>
      </c>
    </row>
    <row r="54" spans="1:19" ht="62.25">
      <c r="A54" s="111">
        <v>52</v>
      </c>
      <c r="B54" s="27" t="s">
        <v>351</v>
      </c>
      <c r="C54" s="27" t="s">
        <v>352</v>
      </c>
      <c r="D54" s="27">
        <v>5</v>
      </c>
      <c r="E54" s="27" t="s">
        <v>7</v>
      </c>
      <c r="F54" s="27" t="s">
        <v>261</v>
      </c>
      <c r="G54" s="32" t="str">
        <f t="shared" si="3"/>
        <v>56</v>
      </c>
      <c r="H54" s="70" t="s">
        <v>210</v>
      </c>
      <c r="I54" s="71" t="str">
        <f t="shared" si="0"/>
        <v>*52*</v>
      </c>
      <c r="J54" s="63"/>
      <c r="K54" s="83" t="str">
        <f t="shared" si="1"/>
        <v>Maryanna Houser 5 F St Jude</v>
      </c>
      <c r="S54" s="27" t="b">
        <f t="shared" si="4"/>
        <v>0</v>
      </c>
    </row>
    <row r="55" spans="1:19" ht="62.25">
      <c r="A55" s="111">
        <v>53</v>
      </c>
      <c r="B55" s="27" t="s">
        <v>353</v>
      </c>
      <c r="C55" s="27" t="s">
        <v>352</v>
      </c>
      <c r="D55" s="27">
        <v>8</v>
      </c>
      <c r="E55" s="27" t="s">
        <v>7</v>
      </c>
      <c r="F55" s="27" t="s">
        <v>258</v>
      </c>
      <c r="G55" s="32" t="str">
        <f t="shared" si="3"/>
        <v>Cadet</v>
      </c>
      <c r="H55" s="70" t="s">
        <v>210</v>
      </c>
      <c r="I55" s="71" t="str">
        <f t="shared" si="0"/>
        <v>*53*</v>
      </c>
      <c r="J55" s="63"/>
      <c r="K55" s="83" t="str">
        <f t="shared" si="1"/>
        <v>Robert Houser 8 M St Jude</v>
      </c>
      <c r="L55" t="s">
        <v>228</v>
      </c>
      <c r="S55" s="27" t="b">
        <f t="shared" si="4"/>
        <v>0</v>
      </c>
    </row>
    <row r="56" spans="1:19" ht="62.25">
      <c r="A56" s="111">
        <v>54</v>
      </c>
      <c r="B56" s="27" t="s">
        <v>354</v>
      </c>
      <c r="C56" s="27" t="s">
        <v>355</v>
      </c>
      <c r="D56" s="27">
        <v>4</v>
      </c>
      <c r="E56" s="27" t="s">
        <v>7</v>
      </c>
      <c r="F56" s="27" t="s">
        <v>258</v>
      </c>
      <c r="G56" s="32" t="str">
        <f t="shared" si="3"/>
        <v>34</v>
      </c>
      <c r="H56" s="70" t="s">
        <v>210</v>
      </c>
      <c r="I56" s="71" t="str">
        <f t="shared" si="0"/>
        <v>*54*</v>
      </c>
      <c r="J56" s="63"/>
      <c r="K56" s="83" t="str">
        <f t="shared" si="1"/>
        <v>Wilson Hoyer 4 M St Jude</v>
      </c>
      <c r="S56" s="27" t="b">
        <f t="shared" si="4"/>
        <v>0</v>
      </c>
    </row>
    <row r="57" spans="1:19" ht="62.25">
      <c r="A57" s="111">
        <v>55</v>
      </c>
      <c r="B57" s="27" t="s">
        <v>356</v>
      </c>
      <c r="C57" s="27" t="s">
        <v>357</v>
      </c>
      <c r="D57" s="27">
        <v>5</v>
      </c>
      <c r="E57" s="27" t="s">
        <v>7</v>
      </c>
      <c r="F57" s="27" t="s">
        <v>258</v>
      </c>
      <c r="G57" s="32" t="str">
        <f t="shared" si="3"/>
        <v>56</v>
      </c>
      <c r="H57" s="70" t="s">
        <v>210</v>
      </c>
      <c r="I57" s="71" t="str">
        <f t="shared" si="0"/>
        <v>*55*</v>
      </c>
      <c r="J57" s="63"/>
      <c r="K57" s="83" t="str">
        <f t="shared" si="1"/>
        <v>Nathan Huber 5 M St Jude</v>
      </c>
      <c r="S57" s="27" t="b">
        <f t="shared" si="4"/>
        <v>0</v>
      </c>
    </row>
    <row r="58" spans="1:19" ht="62.25">
      <c r="A58" s="111">
        <v>56</v>
      </c>
      <c r="B58" s="27" t="s">
        <v>358</v>
      </c>
      <c r="C58" s="27" t="s">
        <v>359</v>
      </c>
      <c r="D58" s="27">
        <v>7</v>
      </c>
      <c r="E58" s="27" t="s">
        <v>7</v>
      </c>
      <c r="F58" s="27" t="s">
        <v>258</v>
      </c>
      <c r="G58" s="32" t="str">
        <f t="shared" si="3"/>
        <v>Cadet</v>
      </c>
      <c r="H58" s="70" t="s">
        <v>210</v>
      </c>
      <c r="I58" s="71" t="str">
        <f t="shared" si="0"/>
        <v>*56*</v>
      </c>
      <c r="J58" s="63"/>
      <c r="K58" s="83" t="str">
        <f t="shared" si="1"/>
        <v>Isaac Hurrle 7 M St Jude</v>
      </c>
      <c r="S58" s="27" t="b">
        <f t="shared" si="4"/>
        <v>0</v>
      </c>
    </row>
    <row r="59" spans="1:19" ht="62.25">
      <c r="A59" s="111">
        <v>57</v>
      </c>
      <c r="B59" s="27" t="s">
        <v>360</v>
      </c>
      <c r="C59" s="27" t="s">
        <v>361</v>
      </c>
      <c r="D59" s="27">
        <v>5</v>
      </c>
      <c r="E59" s="27" t="s">
        <v>7</v>
      </c>
      <c r="F59" s="27" t="s">
        <v>261</v>
      </c>
      <c r="G59" s="32" t="str">
        <f t="shared" si="3"/>
        <v>56</v>
      </c>
      <c r="H59" s="70" t="s">
        <v>210</v>
      </c>
      <c r="I59" s="71" t="str">
        <f t="shared" si="0"/>
        <v>*57*</v>
      </c>
      <c r="J59" s="63"/>
      <c r="K59" s="83" t="str">
        <f t="shared" si="1"/>
        <v>Lucy  Jackson 5 F St Jude</v>
      </c>
      <c r="S59" s="27" t="b">
        <f t="shared" si="4"/>
        <v>0</v>
      </c>
    </row>
    <row r="60" spans="1:19" ht="62.25">
      <c r="A60" s="111">
        <v>58</v>
      </c>
      <c r="B60" s="27" t="s">
        <v>362</v>
      </c>
      <c r="C60" s="27" t="s">
        <v>363</v>
      </c>
      <c r="D60" s="27">
        <v>8</v>
      </c>
      <c r="E60" s="27" t="s">
        <v>7</v>
      </c>
      <c r="F60" s="27" t="s">
        <v>258</v>
      </c>
      <c r="G60" s="32" t="str">
        <f t="shared" si="3"/>
        <v>Cadet</v>
      </c>
      <c r="H60" s="70" t="s">
        <v>210</v>
      </c>
      <c r="I60" s="71" t="str">
        <f t="shared" si="0"/>
        <v>*58*</v>
      </c>
      <c r="J60" s="63"/>
      <c r="K60" s="83" t="str">
        <f t="shared" si="1"/>
        <v>Jacob Johnson 8 M St Jude</v>
      </c>
      <c r="S60" s="27" t="b">
        <f t="shared" si="4"/>
        <v>0</v>
      </c>
    </row>
    <row r="61" spans="1:19" ht="62.25">
      <c r="A61" s="111">
        <v>59</v>
      </c>
      <c r="B61" s="27" t="s">
        <v>364</v>
      </c>
      <c r="C61" s="27" t="s">
        <v>365</v>
      </c>
      <c r="D61" s="27">
        <v>7</v>
      </c>
      <c r="E61" s="27" t="s">
        <v>7</v>
      </c>
      <c r="F61" s="27" t="s">
        <v>258</v>
      </c>
      <c r="G61" s="32" t="str">
        <f t="shared" si="3"/>
        <v>Cadet</v>
      </c>
      <c r="H61" s="70" t="s">
        <v>210</v>
      </c>
      <c r="I61" s="71" t="str">
        <f t="shared" si="0"/>
        <v>*59*</v>
      </c>
      <c r="J61" s="63"/>
      <c r="K61" s="83" t="str">
        <f t="shared" si="1"/>
        <v>Ben  Kauffman 7 M St Jude</v>
      </c>
      <c r="S61" s="27" t="b">
        <f t="shared" si="4"/>
        <v>0</v>
      </c>
    </row>
    <row r="62" spans="1:19" ht="62.25">
      <c r="A62" s="111">
        <v>60</v>
      </c>
      <c r="B62" s="27" t="s">
        <v>366</v>
      </c>
      <c r="C62" s="27" t="s">
        <v>367</v>
      </c>
      <c r="D62" s="27">
        <v>5</v>
      </c>
      <c r="E62" s="27" t="s">
        <v>7</v>
      </c>
      <c r="F62" s="27" t="s">
        <v>258</v>
      </c>
      <c r="G62" s="32" t="str">
        <f t="shared" si="3"/>
        <v>56</v>
      </c>
      <c r="H62" s="70" t="s">
        <v>210</v>
      </c>
      <c r="I62" s="71" t="str">
        <f t="shared" si="0"/>
        <v>*60*</v>
      </c>
      <c r="J62" s="63"/>
      <c r="K62" s="83" t="str">
        <f t="shared" si="1"/>
        <v>Tyler Kedra 5 M St Jude</v>
      </c>
      <c r="S62" s="27" t="b">
        <f t="shared" si="4"/>
        <v>0</v>
      </c>
    </row>
    <row r="63" spans="1:19" ht="62.25">
      <c r="A63" s="111">
        <v>61</v>
      </c>
      <c r="B63" s="27" t="s">
        <v>368</v>
      </c>
      <c r="C63" s="27" t="s">
        <v>369</v>
      </c>
      <c r="D63" s="27">
        <v>7</v>
      </c>
      <c r="E63" s="27" t="s">
        <v>7</v>
      </c>
      <c r="F63" s="27" t="s">
        <v>258</v>
      </c>
      <c r="G63" s="32" t="str">
        <f t="shared" si="3"/>
        <v>Cadet</v>
      </c>
      <c r="H63" s="70" t="s">
        <v>210</v>
      </c>
      <c r="I63" s="71" t="str">
        <f t="shared" si="0"/>
        <v>*61*</v>
      </c>
      <c r="J63" s="63"/>
      <c r="K63" s="83" t="str">
        <f t="shared" si="1"/>
        <v>Aedyn Kingston 7 M St Jude</v>
      </c>
      <c r="S63" s="27" t="b">
        <f t="shared" si="4"/>
        <v>0</v>
      </c>
    </row>
    <row r="64" spans="1:19" ht="62.25">
      <c r="A64" s="111">
        <v>62</v>
      </c>
      <c r="B64" s="27" t="s">
        <v>370</v>
      </c>
      <c r="C64" s="27" t="s">
        <v>369</v>
      </c>
      <c r="D64" s="27">
        <v>6</v>
      </c>
      <c r="E64" s="27" t="s">
        <v>7</v>
      </c>
      <c r="F64" s="27" t="s">
        <v>261</v>
      </c>
      <c r="G64" s="32" t="str">
        <f t="shared" si="3"/>
        <v>56</v>
      </c>
      <c r="H64" s="70" t="s">
        <v>210</v>
      </c>
      <c r="I64" s="71" t="str">
        <f t="shared" si="0"/>
        <v>*62*</v>
      </c>
      <c r="J64" s="63"/>
      <c r="K64" s="83" t="str">
        <f t="shared" si="1"/>
        <v>Kyra Kingston 6 F St Jude</v>
      </c>
      <c r="M64" s="22"/>
      <c r="S64" s="27" t="b">
        <f t="shared" si="4"/>
        <v>0</v>
      </c>
    </row>
    <row r="65" spans="1:19" ht="62.25">
      <c r="A65" s="111">
        <v>63</v>
      </c>
      <c r="B65" s="27" t="s">
        <v>371</v>
      </c>
      <c r="C65" s="27" t="s">
        <v>372</v>
      </c>
      <c r="D65" s="27">
        <v>4</v>
      </c>
      <c r="E65" s="27" t="s">
        <v>7</v>
      </c>
      <c r="F65" s="27" t="s">
        <v>258</v>
      </c>
      <c r="G65" s="32" t="str">
        <f t="shared" si="3"/>
        <v>34</v>
      </c>
      <c r="H65" s="70" t="s">
        <v>210</v>
      </c>
      <c r="I65" s="71" t="str">
        <f t="shared" si="0"/>
        <v>*63*</v>
      </c>
      <c r="J65" s="63"/>
      <c r="K65" s="83" t="str">
        <f t="shared" si="1"/>
        <v>Caleb Kitchens 4 M St Jude</v>
      </c>
      <c r="M65" s="27"/>
      <c r="S65" s="27" t="b">
        <f t="shared" si="4"/>
        <v>0</v>
      </c>
    </row>
    <row r="66" spans="1:19" ht="62.25">
      <c r="A66" s="111">
        <v>64</v>
      </c>
      <c r="B66" s="27" t="s">
        <v>373</v>
      </c>
      <c r="C66" s="27" t="s">
        <v>372</v>
      </c>
      <c r="D66" s="27">
        <v>3</v>
      </c>
      <c r="E66" s="27" t="s">
        <v>7</v>
      </c>
      <c r="F66" s="27" t="s">
        <v>261</v>
      </c>
      <c r="G66" s="32" t="str">
        <f t="shared" si="3"/>
        <v>34</v>
      </c>
      <c r="H66" s="70" t="s">
        <v>210</v>
      </c>
      <c r="I66" s="71" t="str">
        <f t="shared" si="0"/>
        <v>*64*</v>
      </c>
      <c r="J66" s="63"/>
      <c r="K66" s="83" t="str">
        <f t="shared" si="1"/>
        <v>Katelyn Kitchens 3 F St Jude</v>
      </c>
      <c r="S66" s="27" t="e">
        <f>EXACT(A66,#REF!)</f>
        <v>#REF!</v>
      </c>
    </row>
    <row r="67" spans="1:19" ht="62.25">
      <c r="A67" s="111">
        <v>65</v>
      </c>
      <c r="B67" s="27" t="s">
        <v>374</v>
      </c>
      <c r="C67" s="27" t="s">
        <v>372</v>
      </c>
      <c r="D67" s="27">
        <v>7</v>
      </c>
      <c r="E67" s="27" t="s">
        <v>7</v>
      </c>
      <c r="F67" s="27" t="s">
        <v>261</v>
      </c>
      <c r="G67" s="32" t="str">
        <f t="shared" si="3"/>
        <v>Cadet</v>
      </c>
      <c r="H67" s="70" t="s">
        <v>210</v>
      </c>
      <c r="I67" s="71" t="str">
        <f t="shared" ref="I67:I130" si="5">CONCATENATE(H67,A67,H67)</f>
        <v>*65*</v>
      </c>
      <c r="J67" s="63"/>
      <c r="K67" s="83" t="str">
        <f t="shared" ref="K67:K105" si="6">CONCATENATE(B67," ",C67," ",D67," ",F67," ",E67)</f>
        <v>Madelyn Kitchens 7 F St Jude</v>
      </c>
      <c r="M67" s="27"/>
      <c r="S67" s="27" t="e">
        <f>EXACT(#REF!,#REF!)</f>
        <v>#REF!</v>
      </c>
    </row>
    <row r="68" spans="1:19" ht="62.25">
      <c r="A68" s="111">
        <v>66</v>
      </c>
      <c r="B68" s="27" t="s">
        <v>262</v>
      </c>
      <c r="C68" s="27" t="s">
        <v>375</v>
      </c>
      <c r="D68" s="27">
        <v>3</v>
      </c>
      <c r="E68" s="27" t="s">
        <v>7</v>
      </c>
      <c r="F68" s="27" t="s">
        <v>258</v>
      </c>
      <c r="G68" s="32" t="str">
        <f t="shared" ref="G68:G131" si="7">IF(D68=8,"Cadet",IF(D68=7,"Cadet",IF(D68=6,"56",IF(D68=5,"56",IF(D68=4,"34",IF(D68=3,"34","No Group"))))))</f>
        <v>34</v>
      </c>
      <c r="H68" s="70" t="s">
        <v>210</v>
      </c>
      <c r="I68" s="71" t="str">
        <f t="shared" si="5"/>
        <v>*66*</v>
      </c>
      <c r="J68" s="63"/>
      <c r="K68" s="83" t="str">
        <f t="shared" si="6"/>
        <v>Charlie Kocher 3 M St Jude</v>
      </c>
      <c r="M68" s="51"/>
      <c r="S68" s="27" t="e">
        <f>EXACT(#REF!,#REF!)</f>
        <v>#REF!</v>
      </c>
    </row>
    <row r="69" spans="1:19" ht="62.25">
      <c r="A69" s="111">
        <v>67</v>
      </c>
      <c r="B69" s="27" t="s">
        <v>376</v>
      </c>
      <c r="C69" s="27" t="s">
        <v>377</v>
      </c>
      <c r="D69" s="27">
        <v>3</v>
      </c>
      <c r="E69" s="27" t="s">
        <v>7</v>
      </c>
      <c r="F69" s="27" t="s">
        <v>258</v>
      </c>
      <c r="G69" s="32" t="str">
        <f t="shared" si="7"/>
        <v>34</v>
      </c>
      <c r="H69" s="70" t="s">
        <v>210</v>
      </c>
      <c r="I69" s="71" t="str">
        <f t="shared" si="5"/>
        <v>*67*</v>
      </c>
      <c r="J69" s="63"/>
      <c r="K69" s="83" t="str">
        <f t="shared" si="6"/>
        <v>Mac Kramer 3 M St Jude</v>
      </c>
      <c r="S69" s="27" t="e">
        <f>EXACT(#REF!,#REF!)</f>
        <v>#REF!</v>
      </c>
    </row>
    <row r="70" spans="1:19" ht="62.25">
      <c r="A70" s="111">
        <v>68</v>
      </c>
      <c r="B70" s="27" t="s">
        <v>378</v>
      </c>
      <c r="C70" s="27" t="s">
        <v>377</v>
      </c>
      <c r="D70" s="27">
        <v>5</v>
      </c>
      <c r="E70" s="27" t="s">
        <v>7</v>
      </c>
      <c r="F70" s="27" t="s">
        <v>261</v>
      </c>
      <c r="G70" s="32" t="str">
        <f t="shared" si="7"/>
        <v>56</v>
      </c>
      <c r="H70" s="70" t="s">
        <v>210</v>
      </c>
      <c r="I70" s="71" t="str">
        <f t="shared" si="5"/>
        <v>*68*</v>
      </c>
      <c r="J70" s="63"/>
      <c r="K70" s="83" t="str">
        <f t="shared" si="6"/>
        <v>Maric Kramer 5 F St Jude</v>
      </c>
      <c r="S70" s="27" t="e">
        <f>EXACT(#REF!,#REF!)</f>
        <v>#REF!</v>
      </c>
    </row>
    <row r="71" spans="1:19" ht="62.25">
      <c r="A71" s="111">
        <v>69</v>
      </c>
      <c r="B71" s="27" t="s">
        <v>358</v>
      </c>
      <c r="C71" s="27" t="s">
        <v>379</v>
      </c>
      <c r="D71" s="27">
        <v>3</v>
      </c>
      <c r="E71" s="27" t="s">
        <v>7</v>
      </c>
      <c r="F71" s="27" t="s">
        <v>258</v>
      </c>
      <c r="G71" s="32" t="str">
        <f t="shared" si="7"/>
        <v>34</v>
      </c>
      <c r="H71" s="70" t="s">
        <v>210</v>
      </c>
      <c r="I71" s="71" t="str">
        <f t="shared" si="5"/>
        <v>*69*</v>
      </c>
      <c r="J71" s="63"/>
      <c r="K71" s="83" t="str">
        <f t="shared" si="6"/>
        <v>Isaac Lara 3 M St Jude</v>
      </c>
      <c r="S71" s="27" t="e">
        <f>EXACT(#REF!,#REF!)</f>
        <v>#REF!</v>
      </c>
    </row>
    <row r="72" spans="1:19" ht="62.25">
      <c r="A72" s="111">
        <v>70</v>
      </c>
      <c r="B72" s="27" t="s">
        <v>380</v>
      </c>
      <c r="C72" s="27" t="s">
        <v>381</v>
      </c>
      <c r="D72" s="27">
        <v>7</v>
      </c>
      <c r="E72" s="27" t="s">
        <v>7</v>
      </c>
      <c r="F72" s="27" t="s">
        <v>261</v>
      </c>
      <c r="G72" s="32" t="str">
        <f t="shared" si="7"/>
        <v>Cadet</v>
      </c>
      <c r="H72" s="70" t="s">
        <v>210</v>
      </c>
      <c r="I72" s="71" t="str">
        <f t="shared" si="5"/>
        <v>*70*</v>
      </c>
      <c r="J72" s="63"/>
      <c r="K72" s="83" t="str">
        <f t="shared" si="6"/>
        <v>Baylie  Lauck 7 F St Jude</v>
      </c>
      <c r="S72" s="27" t="e">
        <f>EXACT(#REF!,#REF!)</f>
        <v>#REF!</v>
      </c>
    </row>
    <row r="73" spans="1:19" ht="62.25">
      <c r="A73" s="111">
        <v>71</v>
      </c>
      <c r="B73" s="27" t="s">
        <v>382</v>
      </c>
      <c r="C73" s="27" t="s">
        <v>381</v>
      </c>
      <c r="D73" s="27">
        <v>6</v>
      </c>
      <c r="E73" s="27" t="s">
        <v>7</v>
      </c>
      <c r="F73" s="27" t="s">
        <v>261</v>
      </c>
      <c r="G73" s="32" t="str">
        <f t="shared" si="7"/>
        <v>56</v>
      </c>
      <c r="H73" s="70" t="s">
        <v>210</v>
      </c>
      <c r="I73" s="71" t="str">
        <f t="shared" si="5"/>
        <v>*71*</v>
      </c>
      <c r="J73" s="63"/>
      <c r="K73" s="83" t="str">
        <f t="shared" si="6"/>
        <v>Maddie  Lauck 6 F St Jude</v>
      </c>
      <c r="S73" s="27" t="e">
        <f>EXACT(#REF!,#REF!)</f>
        <v>#REF!</v>
      </c>
    </row>
    <row r="74" spans="1:19" ht="62.25">
      <c r="A74" s="111">
        <v>72</v>
      </c>
      <c r="B74" s="27" t="s">
        <v>383</v>
      </c>
      <c r="C74" s="27" t="s">
        <v>384</v>
      </c>
      <c r="D74" s="27">
        <v>7</v>
      </c>
      <c r="E74" s="27" t="s">
        <v>7</v>
      </c>
      <c r="F74" s="27" t="s">
        <v>258</v>
      </c>
      <c r="G74" s="32" t="str">
        <f t="shared" si="7"/>
        <v>Cadet</v>
      </c>
      <c r="H74" s="70" t="s">
        <v>210</v>
      </c>
      <c r="I74" s="71" t="str">
        <f t="shared" si="5"/>
        <v>*72*</v>
      </c>
      <c r="J74" s="63"/>
      <c r="K74" s="83" t="str">
        <f t="shared" si="6"/>
        <v>Xavier Lawrie 7 M St Jude</v>
      </c>
      <c r="S74" s="27" t="e">
        <f>EXACT(#REF!,#REF!)</f>
        <v>#REF!</v>
      </c>
    </row>
    <row r="75" spans="1:19" ht="62.25">
      <c r="A75" s="111">
        <v>73</v>
      </c>
      <c r="B75" s="27" t="s">
        <v>385</v>
      </c>
      <c r="C75" s="27" t="s">
        <v>386</v>
      </c>
      <c r="D75" s="27">
        <v>5</v>
      </c>
      <c r="E75" s="27" t="s">
        <v>7</v>
      </c>
      <c r="F75" s="27" t="s">
        <v>261</v>
      </c>
      <c r="G75" s="32" t="str">
        <f t="shared" si="7"/>
        <v>56</v>
      </c>
      <c r="H75" s="70" t="s">
        <v>210</v>
      </c>
      <c r="I75" s="71" t="str">
        <f t="shared" si="5"/>
        <v>*73*</v>
      </c>
      <c r="J75" s="63"/>
      <c r="K75" s="83" t="str">
        <f t="shared" si="6"/>
        <v>Bridget Lehner 5 F St Jude</v>
      </c>
      <c r="S75" s="27" t="e">
        <f>EXACT(#REF!,#REF!)</f>
        <v>#REF!</v>
      </c>
    </row>
    <row r="76" spans="1:19" ht="62.25">
      <c r="A76" s="111">
        <v>74</v>
      </c>
      <c r="B76" s="27" t="s">
        <v>387</v>
      </c>
      <c r="C76" s="27" t="s">
        <v>386</v>
      </c>
      <c r="D76" s="27">
        <v>6</v>
      </c>
      <c r="E76" s="27" t="s">
        <v>7</v>
      </c>
      <c r="F76" s="27" t="s">
        <v>261</v>
      </c>
      <c r="G76" s="32" t="str">
        <f t="shared" si="7"/>
        <v>56</v>
      </c>
      <c r="H76" s="70" t="s">
        <v>210</v>
      </c>
      <c r="I76" s="71" t="str">
        <f t="shared" si="5"/>
        <v>*74*</v>
      </c>
      <c r="J76" s="63"/>
      <c r="K76" s="83" t="str">
        <f t="shared" si="6"/>
        <v>Megan Lehner 6 F St Jude</v>
      </c>
      <c r="S76" s="27" t="e">
        <f>EXACT(#REF!,#REF!)</f>
        <v>#REF!</v>
      </c>
    </row>
    <row r="77" spans="1:19" ht="62.25">
      <c r="A77" s="111">
        <v>75</v>
      </c>
      <c r="B77" s="27" t="s">
        <v>388</v>
      </c>
      <c r="C77" s="27" t="s">
        <v>389</v>
      </c>
      <c r="D77" s="27">
        <v>6</v>
      </c>
      <c r="E77" s="27" t="s">
        <v>7</v>
      </c>
      <c r="F77" s="27" t="s">
        <v>258</v>
      </c>
      <c r="G77" s="32" t="str">
        <f t="shared" si="7"/>
        <v>56</v>
      </c>
      <c r="H77" s="70" t="s">
        <v>210</v>
      </c>
      <c r="I77" s="71" t="str">
        <f t="shared" si="5"/>
        <v>*75*</v>
      </c>
      <c r="J77" s="63"/>
      <c r="K77" s="83" t="str">
        <f t="shared" si="6"/>
        <v>J R Link 6 M St Jude</v>
      </c>
      <c r="S77" s="27" t="e">
        <f>EXACT(#REF!,#REF!)</f>
        <v>#REF!</v>
      </c>
    </row>
    <row r="78" spans="1:19" ht="62.25">
      <c r="A78" s="111">
        <v>76</v>
      </c>
      <c r="B78" s="27" t="s">
        <v>390</v>
      </c>
      <c r="C78" s="27" t="s">
        <v>391</v>
      </c>
      <c r="D78" s="27">
        <v>8</v>
      </c>
      <c r="E78" s="27" t="s">
        <v>7</v>
      </c>
      <c r="F78" s="27" t="s">
        <v>258</v>
      </c>
      <c r="G78" s="32" t="str">
        <f t="shared" si="7"/>
        <v>Cadet</v>
      </c>
      <c r="H78" s="70" t="s">
        <v>210</v>
      </c>
      <c r="I78" s="71" t="str">
        <f t="shared" si="5"/>
        <v>*76*</v>
      </c>
      <c r="J78" s="63"/>
      <c r="K78" s="83" t="str">
        <f t="shared" si="6"/>
        <v>Brayan Lopez 8 M St Jude</v>
      </c>
      <c r="S78" s="27" t="e">
        <f>EXACT(#REF!,#REF!)</f>
        <v>#REF!</v>
      </c>
    </row>
    <row r="79" spans="1:19" ht="62.25">
      <c r="A79" s="111">
        <v>77</v>
      </c>
      <c r="B79" s="27" t="s">
        <v>392</v>
      </c>
      <c r="C79" s="27" t="s">
        <v>393</v>
      </c>
      <c r="D79" s="27">
        <v>3</v>
      </c>
      <c r="E79" s="27" t="s">
        <v>7</v>
      </c>
      <c r="F79" s="27" t="s">
        <v>258</v>
      </c>
      <c r="G79" s="32" t="str">
        <f t="shared" si="7"/>
        <v>34</v>
      </c>
      <c r="H79" s="70" t="s">
        <v>210</v>
      </c>
      <c r="I79" s="71" t="str">
        <f t="shared" si="5"/>
        <v>*77*</v>
      </c>
      <c r="J79" s="63"/>
      <c r="K79" s="83" t="str">
        <f t="shared" si="6"/>
        <v>Adrian Maldonado 3 M St Jude</v>
      </c>
      <c r="S79" s="27" t="e">
        <f>EXACT(#REF!,#REF!)</f>
        <v>#REF!</v>
      </c>
    </row>
    <row r="80" spans="1:19" s="30" customFormat="1" ht="62.25">
      <c r="A80" s="111">
        <v>78</v>
      </c>
      <c r="B80" s="27" t="s">
        <v>230</v>
      </c>
      <c r="C80" s="27" t="s">
        <v>394</v>
      </c>
      <c r="D80" s="27">
        <v>7</v>
      </c>
      <c r="E80" s="27" t="s">
        <v>7</v>
      </c>
      <c r="F80" s="27" t="s">
        <v>258</v>
      </c>
      <c r="G80" s="32" t="str">
        <f t="shared" si="7"/>
        <v>Cadet</v>
      </c>
      <c r="H80" s="70" t="s">
        <v>210</v>
      </c>
      <c r="I80" s="71" t="str">
        <f t="shared" si="5"/>
        <v>*78*</v>
      </c>
      <c r="J80" s="63"/>
      <c r="K80" s="83" t="str">
        <f t="shared" si="6"/>
        <v>Alex Maled 7 M St Jude</v>
      </c>
      <c r="L80" s="27"/>
      <c r="M80" s="21"/>
      <c r="N80" s="27"/>
      <c r="O80" s="27"/>
      <c r="P80" s="27"/>
      <c r="Q80" s="27"/>
      <c r="R80" s="27"/>
      <c r="S80" s="27" t="e">
        <f>EXACT(#REF!,#REF!)</f>
        <v>#REF!</v>
      </c>
    </row>
    <row r="81" spans="1:19" s="30" customFormat="1" ht="62.25">
      <c r="A81" s="111">
        <v>79</v>
      </c>
      <c r="B81" s="27" t="s">
        <v>358</v>
      </c>
      <c r="C81" s="27" t="s">
        <v>395</v>
      </c>
      <c r="D81" s="27">
        <v>4</v>
      </c>
      <c r="E81" s="27" t="s">
        <v>7</v>
      </c>
      <c r="F81" s="27" t="s">
        <v>258</v>
      </c>
      <c r="G81" s="32" t="str">
        <f t="shared" si="7"/>
        <v>34</v>
      </c>
      <c r="H81" s="70" t="s">
        <v>210</v>
      </c>
      <c r="I81" s="71" t="str">
        <f t="shared" si="5"/>
        <v>*79*</v>
      </c>
      <c r="J81" s="63"/>
      <c r="K81" s="83" t="str">
        <f t="shared" si="6"/>
        <v>Isaac Mappes 4 M St Jude</v>
      </c>
      <c r="L81" s="27"/>
      <c r="M81" s="21"/>
      <c r="N81" s="27"/>
      <c r="O81" s="27"/>
      <c r="P81" s="27"/>
      <c r="Q81" s="27"/>
      <c r="R81" s="27"/>
      <c r="S81" s="27" t="e">
        <f>EXACT(#REF!,#REF!)</f>
        <v>#REF!</v>
      </c>
    </row>
    <row r="82" spans="1:19" s="30" customFormat="1" ht="62.25">
      <c r="A82" s="111">
        <v>80</v>
      </c>
      <c r="B82" s="27" t="s">
        <v>396</v>
      </c>
      <c r="C82" s="27" t="s">
        <v>395</v>
      </c>
      <c r="D82" s="27">
        <v>7</v>
      </c>
      <c r="E82" s="27" t="s">
        <v>7</v>
      </c>
      <c r="F82" s="27" t="s">
        <v>261</v>
      </c>
      <c r="G82" s="32" t="str">
        <f t="shared" si="7"/>
        <v>Cadet</v>
      </c>
      <c r="H82" s="70" t="s">
        <v>210</v>
      </c>
      <c r="I82" s="71" t="str">
        <f t="shared" si="5"/>
        <v>*80*</v>
      </c>
      <c r="J82" s="63"/>
      <c r="K82" s="83" t="str">
        <f t="shared" si="6"/>
        <v>Miriam Mappes 7 F St Jude</v>
      </c>
      <c r="L82" s="27"/>
      <c r="M82" s="21"/>
      <c r="N82" s="27"/>
      <c r="O82" s="27"/>
      <c r="P82" s="27"/>
      <c r="Q82" s="27"/>
      <c r="R82" s="27"/>
      <c r="S82" s="27" t="e">
        <f>EXACT(#REF!,#REF!)</f>
        <v>#REF!</v>
      </c>
    </row>
    <row r="83" spans="1:19" s="30" customFormat="1" ht="62.25">
      <c r="A83" s="111">
        <v>81</v>
      </c>
      <c r="B83" s="27" t="s">
        <v>301</v>
      </c>
      <c r="C83" s="27" t="s">
        <v>397</v>
      </c>
      <c r="D83" s="27">
        <v>8</v>
      </c>
      <c r="E83" s="27" t="s">
        <v>7</v>
      </c>
      <c r="F83" s="27" t="s">
        <v>258</v>
      </c>
      <c r="G83" s="32" t="str">
        <f t="shared" si="7"/>
        <v>Cadet</v>
      </c>
      <c r="H83" s="70" t="s">
        <v>210</v>
      </c>
      <c r="I83" s="71" t="str">
        <f t="shared" si="5"/>
        <v>*81*</v>
      </c>
      <c r="J83" s="63"/>
      <c r="K83" s="83" t="str">
        <f t="shared" si="6"/>
        <v>Anthony  Marino 8 M St Jude</v>
      </c>
      <c r="L83" s="27"/>
      <c r="M83" s="21"/>
      <c r="N83" s="27"/>
      <c r="O83" s="27"/>
      <c r="P83" s="27"/>
      <c r="Q83" s="27"/>
      <c r="R83" s="27"/>
      <c r="S83" s="27" t="e">
        <f>EXACT(#REF!,#REF!)</f>
        <v>#REF!</v>
      </c>
    </row>
    <row r="84" spans="1:19" s="30" customFormat="1" ht="62.25">
      <c r="A84" s="111">
        <v>82</v>
      </c>
      <c r="B84" s="27" t="s">
        <v>324</v>
      </c>
      <c r="C84" s="27" t="s">
        <v>398</v>
      </c>
      <c r="D84" s="27">
        <v>7</v>
      </c>
      <c r="E84" s="27" t="s">
        <v>7</v>
      </c>
      <c r="F84" s="27" t="s">
        <v>261</v>
      </c>
      <c r="G84" s="32" t="str">
        <f t="shared" si="7"/>
        <v>Cadet</v>
      </c>
      <c r="H84" s="70" t="s">
        <v>210</v>
      </c>
      <c r="I84" s="71" t="str">
        <f t="shared" si="5"/>
        <v>*82*</v>
      </c>
      <c r="J84" s="63"/>
      <c r="K84" s="83" t="str">
        <f t="shared" si="6"/>
        <v>Claire May 7 F St Jude</v>
      </c>
      <c r="L84" s="27"/>
      <c r="M84" s="21"/>
      <c r="N84" s="27"/>
      <c r="O84" s="27"/>
      <c r="P84" s="27"/>
      <c r="Q84" s="27"/>
      <c r="R84" s="27"/>
      <c r="S84" s="27" t="e">
        <f>EXACT(#REF!,#REF!)</f>
        <v>#REF!</v>
      </c>
    </row>
    <row r="85" spans="1:19" s="30" customFormat="1" ht="62.25">
      <c r="A85" s="111">
        <v>83</v>
      </c>
      <c r="B85" s="27" t="s">
        <v>399</v>
      </c>
      <c r="C85" s="27" t="s">
        <v>398</v>
      </c>
      <c r="D85" s="27">
        <v>4</v>
      </c>
      <c r="E85" s="27" t="s">
        <v>7</v>
      </c>
      <c r="F85" s="27" t="s">
        <v>258</v>
      </c>
      <c r="G85" s="32" t="str">
        <f t="shared" si="7"/>
        <v>34</v>
      </c>
      <c r="H85" s="70" t="s">
        <v>210</v>
      </c>
      <c r="I85" s="71" t="str">
        <f t="shared" si="5"/>
        <v>*83*</v>
      </c>
      <c r="J85" s="63"/>
      <c r="K85" s="83" t="str">
        <f t="shared" si="6"/>
        <v>Jack  May 4 M St Jude</v>
      </c>
      <c r="L85" s="27"/>
      <c r="M85" s="21"/>
      <c r="N85" s="27"/>
      <c r="O85" s="27"/>
      <c r="P85" s="27"/>
      <c r="Q85" s="27"/>
      <c r="R85" s="27"/>
      <c r="S85" s="27" t="e">
        <f>EXACT(#REF!,#REF!)</f>
        <v>#REF!</v>
      </c>
    </row>
    <row r="86" spans="1:19" s="30" customFormat="1" ht="62.25">
      <c r="A86" s="111">
        <v>84</v>
      </c>
      <c r="B86" s="27" t="s">
        <v>400</v>
      </c>
      <c r="C86" s="27" t="s">
        <v>398</v>
      </c>
      <c r="D86" s="27">
        <v>8</v>
      </c>
      <c r="E86" s="27" t="s">
        <v>7</v>
      </c>
      <c r="F86" s="27" t="s">
        <v>258</v>
      </c>
      <c r="G86" s="32" t="str">
        <f t="shared" si="7"/>
        <v>Cadet</v>
      </c>
      <c r="H86" s="70" t="s">
        <v>210</v>
      </c>
      <c r="I86" s="71" t="str">
        <f t="shared" si="5"/>
        <v>*84*</v>
      </c>
      <c r="J86" s="63"/>
      <c r="K86" s="83" t="str">
        <f t="shared" si="6"/>
        <v>Will May 8 M St Jude</v>
      </c>
      <c r="L86" s="27"/>
      <c r="M86" s="21"/>
      <c r="N86" s="27"/>
      <c r="O86" s="27"/>
      <c r="P86" s="27"/>
      <c r="Q86" s="27"/>
      <c r="R86" s="27"/>
      <c r="S86" s="27" t="e">
        <f>EXACT(#REF!,#REF!)</f>
        <v>#REF!</v>
      </c>
    </row>
    <row r="87" spans="1:19" s="30" customFormat="1" ht="62.25">
      <c r="A87" s="111">
        <v>85</v>
      </c>
      <c r="B87" s="27" t="s">
        <v>401</v>
      </c>
      <c r="C87" s="27" t="s">
        <v>402</v>
      </c>
      <c r="D87" s="27">
        <v>3</v>
      </c>
      <c r="E87" s="27" t="s">
        <v>7</v>
      </c>
      <c r="F87" s="27" t="s">
        <v>261</v>
      </c>
      <c r="G87" s="32" t="str">
        <f t="shared" si="7"/>
        <v>34</v>
      </c>
      <c r="H87" s="70" t="s">
        <v>210</v>
      </c>
      <c r="I87" s="71" t="str">
        <f t="shared" si="5"/>
        <v>*85*</v>
      </c>
      <c r="J87" s="63"/>
      <c r="K87" s="83" t="str">
        <f t="shared" si="6"/>
        <v>Julia  Mayer 3 F St Jude</v>
      </c>
      <c r="L87" s="27"/>
      <c r="M87" s="21"/>
      <c r="N87" s="27"/>
      <c r="O87" s="27"/>
      <c r="P87" s="27"/>
      <c r="Q87" s="27"/>
      <c r="R87" s="27"/>
      <c r="S87" s="27" t="e">
        <f>EXACT(#REF!,#REF!)</f>
        <v>#REF!</v>
      </c>
    </row>
    <row r="88" spans="1:19" ht="62.25">
      <c r="A88" s="111">
        <v>86</v>
      </c>
      <c r="B88" s="27" t="s">
        <v>403</v>
      </c>
      <c r="C88" s="27" t="s">
        <v>402</v>
      </c>
      <c r="D88" s="27">
        <v>3</v>
      </c>
      <c r="E88" s="27" t="s">
        <v>7</v>
      </c>
      <c r="F88" s="27" t="s">
        <v>258</v>
      </c>
      <c r="G88" s="32" t="str">
        <f t="shared" si="7"/>
        <v>34</v>
      </c>
      <c r="H88" s="70" t="s">
        <v>210</v>
      </c>
      <c r="I88" s="71" t="str">
        <f t="shared" si="5"/>
        <v>*86*</v>
      </c>
      <c r="J88" s="63"/>
      <c r="K88" s="83" t="str">
        <f t="shared" si="6"/>
        <v>Oliver Mayer 3 M St Jude</v>
      </c>
      <c r="S88" s="27" t="e">
        <f>EXACT(#REF!,#REF!)</f>
        <v>#REF!</v>
      </c>
    </row>
    <row r="89" spans="1:19" ht="62.25">
      <c r="A89" s="111">
        <v>87</v>
      </c>
      <c r="B89" s="27" t="s">
        <v>404</v>
      </c>
      <c r="C89" s="27" t="s">
        <v>405</v>
      </c>
      <c r="D89" s="27">
        <v>8</v>
      </c>
      <c r="E89" s="27" t="s">
        <v>7</v>
      </c>
      <c r="F89" s="27" t="s">
        <v>261</v>
      </c>
      <c r="G89" s="32" t="str">
        <f t="shared" si="7"/>
        <v>Cadet</v>
      </c>
      <c r="H89" s="70" t="s">
        <v>210</v>
      </c>
      <c r="I89" s="71" t="str">
        <f t="shared" si="5"/>
        <v>*87*</v>
      </c>
      <c r="J89" s="63"/>
      <c r="K89" s="83" t="str">
        <f t="shared" si="6"/>
        <v>Haley McConnell 8 F St Jude</v>
      </c>
      <c r="S89" s="27" t="e">
        <f>EXACT(#REF!,#REF!)</f>
        <v>#REF!</v>
      </c>
    </row>
    <row r="90" spans="1:19" ht="62.25">
      <c r="A90" s="111">
        <v>88</v>
      </c>
      <c r="B90" s="27" t="s">
        <v>406</v>
      </c>
      <c r="C90" s="27" t="s">
        <v>407</v>
      </c>
      <c r="D90" s="27">
        <v>6</v>
      </c>
      <c r="E90" s="27" t="s">
        <v>7</v>
      </c>
      <c r="F90" s="27" t="s">
        <v>258</v>
      </c>
      <c r="G90" s="32" t="str">
        <f t="shared" si="7"/>
        <v>56</v>
      </c>
      <c r="H90" s="70" t="s">
        <v>210</v>
      </c>
      <c r="I90" s="71" t="str">
        <f t="shared" si="5"/>
        <v>*88*</v>
      </c>
      <c r="J90" s="63"/>
      <c r="K90" s="83" t="str">
        <f t="shared" si="6"/>
        <v>Andrew McMichael 6 M St Jude</v>
      </c>
      <c r="S90" s="27" t="e">
        <f>EXACT(#REF!,#REF!)</f>
        <v>#REF!</v>
      </c>
    </row>
    <row r="91" spans="1:19" ht="62.25">
      <c r="A91" s="111">
        <v>89</v>
      </c>
      <c r="B91" s="27" t="s">
        <v>408</v>
      </c>
      <c r="C91" s="27" t="s">
        <v>409</v>
      </c>
      <c r="D91" s="27">
        <v>8</v>
      </c>
      <c r="E91" s="27" t="s">
        <v>7</v>
      </c>
      <c r="F91" s="27" t="s">
        <v>258</v>
      </c>
      <c r="G91" s="32" t="str">
        <f t="shared" si="7"/>
        <v>Cadet</v>
      </c>
      <c r="H91" s="70" t="s">
        <v>210</v>
      </c>
      <c r="I91" s="71" t="str">
        <f t="shared" si="5"/>
        <v>*89*</v>
      </c>
      <c r="J91" s="63"/>
      <c r="K91" s="83" t="str">
        <f t="shared" si="6"/>
        <v>Brandon Mejia-Herrera 8 M St Jude</v>
      </c>
      <c r="S91" s="27" t="e">
        <f>EXACT(#REF!,#REF!)</f>
        <v>#REF!</v>
      </c>
    </row>
    <row r="92" spans="1:19" ht="62.25">
      <c r="A92" s="111">
        <v>90</v>
      </c>
      <c r="B92" s="27" t="s">
        <v>410</v>
      </c>
      <c r="C92" s="27" t="s">
        <v>409</v>
      </c>
      <c r="D92" s="27">
        <v>3</v>
      </c>
      <c r="E92" s="27" t="s">
        <v>7</v>
      </c>
      <c r="F92" s="27" t="s">
        <v>261</v>
      </c>
      <c r="G92" s="32" t="str">
        <f t="shared" si="7"/>
        <v>34</v>
      </c>
      <c r="H92" s="70" t="s">
        <v>210</v>
      </c>
      <c r="I92" s="71" t="str">
        <f t="shared" si="5"/>
        <v>*90*</v>
      </c>
      <c r="J92" s="63"/>
      <c r="K92" s="83" t="str">
        <f t="shared" si="6"/>
        <v>Suri  Mejia-Herrera 3 F St Jude</v>
      </c>
      <c r="S92" s="27" t="e">
        <f>EXACT(#REF!,#REF!)</f>
        <v>#REF!</v>
      </c>
    </row>
    <row r="93" spans="1:19" ht="62.25">
      <c r="A93" s="111">
        <v>91</v>
      </c>
      <c r="B93" s="27" t="s">
        <v>411</v>
      </c>
      <c r="C93" s="27" t="s">
        <v>412</v>
      </c>
      <c r="D93" s="27">
        <v>6</v>
      </c>
      <c r="E93" s="27" t="s">
        <v>7</v>
      </c>
      <c r="F93" s="27" t="s">
        <v>258</v>
      </c>
      <c r="G93" s="32" t="str">
        <f t="shared" si="7"/>
        <v>56</v>
      </c>
      <c r="H93" s="70" t="s">
        <v>210</v>
      </c>
      <c r="I93" s="71" t="str">
        <f t="shared" si="5"/>
        <v>*91*</v>
      </c>
      <c r="J93" s="63"/>
      <c r="K93" s="83" t="str">
        <f t="shared" si="6"/>
        <v>T J Michalak 6 M St Jude</v>
      </c>
      <c r="S93" s="27" t="e">
        <f>EXACT(#REF!,#REF!)</f>
        <v>#REF!</v>
      </c>
    </row>
    <row r="94" spans="1:19" ht="62.25">
      <c r="A94" s="111">
        <v>92</v>
      </c>
      <c r="B94" s="27" t="s">
        <v>413</v>
      </c>
      <c r="C94" s="27" t="s">
        <v>414</v>
      </c>
      <c r="D94" s="27">
        <v>3</v>
      </c>
      <c r="E94" s="27" t="s">
        <v>7</v>
      </c>
      <c r="F94" s="27" t="s">
        <v>258</v>
      </c>
      <c r="G94" s="32" t="str">
        <f t="shared" si="7"/>
        <v>34</v>
      </c>
      <c r="H94" s="70" t="s">
        <v>210</v>
      </c>
      <c r="I94" s="71" t="str">
        <f t="shared" si="5"/>
        <v>*92*</v>
      </c>
      <c r="J94" s="63"/>
      <c r="K94" s="83" t="str">
        <f t="shared" si="6"/>
        <v>Daniel Monroy 3 M St Jude</v>
      </c>
      <c r="S94" s="27" t="e">
        <f>EXACT(#REF!,#REF!)</f>
        <v>#REF!</v>
      </c>
    </row>
    <row r="95" spans="1:19" ht="62.25">
      <c r="A95" s="111">
        <v>93</v>
      </c>
      <c r="B95" s="27" t="s">
        <v>415</v>
      </c>
      <c r="C95" s="27" t="s">
        <v>416</v>
      </c>
      <c r="D95" s="27">
        <v>8</v>
      </c>
      <c r="E95" s="27" t="s">
        <v>7</v>
      </c>
      <c r="F95" s="27" t="s">
        <v>261</v>
      </c>
      <c r="G95" s="32" t="str">
        <f t="shared" si="7"/>
        <v>Cadet</v>
      </c>
      <c r="H95" s="70" t="s">
        <v>210</v>
      </c>
      <c r="I95" s="71" t="str">
        <f t="shared" si="5"/>
        <v>*93*</v>
      </c>
      <c r="J95" s="63"/>
      <c r="K95" s="83" t="str">
        <f t="shared" si="6"/>
        <v>Colleen Moore 8 F St Jude</v>
      </c>
      <c r="S95" s="27" t="e">
        <f>EXACT(#REF!,#REF!)</f>
        <v>#REF!</v>
      </c>
    </row>
    <row r="96" spans="1:19" ht="62.25">
      <c r="A96" s="111">
        <v>94</v>
      </c>
      <c r="B96" s="27" t="s">
        <v>417</v>
      </c>
      <c r="C96" s="27" t="s">
        <v>418</v>
      </c>
      <c r="D96" s="27">
        <v>5</v>
      </c>
      <c r="E96" s="27" t="s">
        <v>7</v>
      </c>
      <c r="F96" s="27" t="s">
        <v>261</v>
      </c>
      <c r="G96" s="32" t="str">
        <f t="shared" si="7"/>
        <v>56</v>
      </c>
      <c r="H96" s="70" t="s">
        <v>210</v>
      </c>
      <c r="I96" s="71" t="str">
        <f t="shared" si="5"/>
        <v>*94*</v>
      </c>
      <c r="J96" s="63"/>
      <c r="K96" s="83" t="str">
        <f t="shared" si="6"/>
        <v>Lola Morelli 5 F St Jude</v>
      </c>
      <c r="S96" s="27" t="e">
        <f>EXACT(#REF!,#REF!)</f>
        <v>#REF!</v>
      </c>
    </row>
    <row r="97" spans="1:19" ht="62.25">
      <c r="A97" s="111">
        <v>95</v>
      </c>
      <c r="B97" s="27" t="s">
        <v>419</v>
      </c>
      <c r="C97" s="27" t="s">
        <v>420</v>
      </c>
      <c r="D97" s="27">
        <v>8</v>
      </c>
      <c r="E97" s="27" t="s">
        <v>7</v>
      </c>
      <c r="F97" s="27" t="s">
        <v>261</v>
      </c>
      <c r="G97" s="32" t="str">
        <f t="shared" si="7"/>
        <v>Cadet</v>
      </c>
      <c r="H97" s="70" t="s">
        <v>210</v>
      </c>
      <c r="I97" s="71" t="str">
        <f t="shared" si="5"/>
        <v>*95*</v>
      </c>
      <c r="J97" s="63"/>
      <c r="K97" s="83" t="str">
        <f t="shared" si="6"/>
        <v>Perpetua Morey 8 F St Jude</v>
      </c>
      <c r="S97" s="27" t="e">
        <f>EXACT(#REF!,#REF!)</f>
        <v>#REF!</v>
      </c>
    </row>
    <row r="98" spans="1:19" ht="62.25">
      <c r="A98" s="111">
        <v>96</v>
      </c>
      <c r="B98" s="27" t="s">
        <v>421</v>
      </c>
      <c r="C98" s="27" t="s">
        <v>422</v>
      </c>
      <c r="D98" s="27">
        <v>8</v>
      </c>
      <c r="E98" s="27" t="s">
        <v>7</v>
      </c>
      <c r="F98" s="27" t="s">
        <v>261</v>
      </c>
      <c r="G98" s="32" t="str">
        <f t="shared" si="7"/>
        <v>Cadet</v>
      </c>
      <c r="H98" s="70" t="s">
        <v>210</v>
      </c>
      <c r="I98" s="71" t="str">
        <f t="shared" si="5"/>
        <v>*96*</v>
      </c>
      <c r="J98" s="63"/>
      <c r="K98" s="83" t="str">
        <f t="shared" si="6"/>
        <v>Elizabeth Nelson 8 F St Jude</v>
      </c>
      <c r="S98" s="27" t="e">
        <f>EXACT(#REF!,#REF!)</f>
        <v>#REF!</v>
      </c>
    </row>
    <row r="99" spans="1:19" ht="62.25">
      <c r="A99" s="111">
        <v>97</v>
      </c>
      <c r="B99" s="27" t="s">
        <v>345</v>
      </c>
      <c r="C99" s="27" t="s">
        <v>423</v>
      </c>
      <c r="D99" s="27">
        <v>5</v>
      </c>
      <c r="E99" s="27" t="s">
        <v>7</v>
      </c>
      <c r="F99" s="27" t="s">
        <v>258</v>
      </c>
      <c r="G99" s="32" t="str">
        <f t="shared" si="7"/>
        <v>56</v>
      </c>
      <c r="H99" s="70" t="s">
        <v>210</v>
      </c>
      <c r="I99" s="71" t="str">
        <f t="shared" si="5"/>
        <v>*97*</v>
      </c>
      <c r="J99" s="63"/>
      <c r="K99" s="83" t="str">
        <f t="shared" si="6"/>
        <v>Evan Nielsen 5 M St Jude</v>
      </c>
      <c r="S99" s="27" t="e">
        <f>EXACT(#REF!,#REF!)</f>
        <v>#REF!</v>
      </c>
    </row>
    <row r="100" spans="1:19" ht="62.25">
      <c r="A100" s="111">
        <v>98</v>
      </c>
      <c r="B100" s="27" t="s">
        <v>424</v>
      </c>
      <c r="C100" s="27" t="s">
        <v>425</v>
      </c>
      <c r="D100" s="27">
        <v>4</v>
      </c>
      <c r="E100" s="27" t="s">
        <v>7</v>
      </c>
      <c r="F100" s="27" t="s">
        <v>258</v>
      </c>
      <c r="G100" s="32" t="str">
        <f t="shared" si="7"/>
        <v>34</v>
      </c>
      <c r="H100" s="70" t="s">
        <v>210</v>
      </c>
      <c r="I100" s="71" t="str">
        <f t="shared" si="5"/>
        <v>*98*</v>
      </c>
      <c r="J100" s="63"/>
      <c r="K100" s="83" t="str">
        <f t="shared" si="6"/>
        <v>Kayden Nordholt 4 M St Jude</v>
      </c>
      <c r="S100" s="27" t="e">
        <f>EXACT(#REF!,#REF!)</f>
        <v>#REF!</v>
      </c>
    </row>
    <row r="101" spans="1:19" ht="62.25">
      <c r="A101" s="111">
        <v>99</v>
      </c>
      <c r="B101" s="27" t="s">
        <v>426</v>
      </c>
      <c r="C101" s="27" t="s">
        <v>427</v>
      </c>
      <c r="D101" s="27">
        <v>7</v>
      </c>
      <c r="E101" s="27" t="s">
        <v>7</v>
      </c>
      <c r="F101" s="27" t="s">
        <v>258</v>
      </c>
      <c r="G101" s="32" t="str">
        <f t="shared" si="7"/>
        <v>Cadet</v>
      </c>
      <c r="H101" s="70" t="s">
        <v>210</v>
      </c>
      <c r="I101" s="71" t="str">
        <f t="shared" si="5"/>
        <v>*99*</v>
      </c>
      <c r="J101" s="63"/>
      <c r="K101" s="83" t="str">
        <f t="shared" si="6"/>
        <v>Lucas Orrick 7 M St Jude</v>
      </c>
      <c r="S101" s="27" t="e">
        <f>EXACT(#REF!,#REF!)</f>
        <v>#REF!</v>
      </c>
    </row>
    <row r="102" spans="1:19" ht="62.25">
      <c r="A102" s="111">
        <v>100</v>
      </c>
      <c r="B102" s="27" t="s">
        <v>428</v>
      </c>
      <c r="C102" s="27" t="s">
        <v>429</v>
      </c>
      <c r="D102" s="27">
        <v>7</v>
      </c>
      <c r="E102" s="27" t="s">
        <v>7</v>
      </c>
      <c r="F102" s="27" t="s">
        <v>261</v>
      </c>
      <c r="G102" s="32" t="str">
        <f t="shared" si="7"/>
        <v>Cadet</v>
      </c>
      <c r="H102" s="70" t="s">
        <v>210</v>
      </c>
      <c r="I102" s="71" t="str">
        <f t="shared" si="5"/>
        <v>*100*</v>
      </c>
      <c r="J102" s="63"/>
      <c r="K102" s="83" t="str">
        <f t="shared" si="6"/>
        <v>Penny  Perkins 7 F St Jude</v>
      </c>
      <c r="M102" s="27"/>
      <c r="S102" s="27" t="e">
        <f>EXACT(#REF!,#REF!)</f>
        <v>#REF!</v>
      </c>
    </row>
    <row r="103" spans="1:19" ht="62.25">
      <c r="A103" s="111">
        <v>101</v>
      </c>
      <c r="B103" s="27" t="s">
        <v>430</v>
      </c>
      <c r="C103" s="27" t="s">
        <v>429</v>
      </c>
      <c r="D103" s="27">
        <v>4</v>
      </c>
      <c r="E103" s="27" t="s">
        <v>7</v>
      </c>
      <c r="F103" s="27" t="s">
        <v>258</v>
      </c>
      <c r="G103" s="32" t="str">
        <f t="shared" si="7"/>
        <v>34</v>
      </c>
      <c r="H103" s="70" t="s">
        <v>210</v>
      </c>
      <c r="I103" s="71" t="str">
        <f t="shared" si="5"/>
        <v>*101*</v>
      </c>
      <c r="J103" s="63"/>
      <c r="K103" s="83" t="str">
        <f t="shared" si="6"/>
        <v>Sammy Perkins 4 M St Jude</v>
      </c>
      <c r="M103" s="27"/>
      <c r="S103" s="27" t="e">
        <f>EXACT(#REF!,#REF!)</f>
        <v>#REF!</v>
      </c>
    </row>
    <row r="104" spans="1:19" ht="62.25">
      <c r="A104" s="111">
        <v>102</v>
      </c>
      <c r="B104" s="27" t="s">
        <v>328</v>
      </c>
      <c r="C104" s="27" t="s">
        <v>431</v>
      </c>
      <c r="D104" s="27">
        <v>7</v>
      </c>
      <c r="E104" s="27" t="s">
        <v>7</v>
      </c>
      <c r="F104" s="27" t="s">
        <v>261</v>
      </c>
      <c r="G104" s="32" t="str">
        <f t="shared" si="7"/>
        <v>Cadet</v>
      </c>
      <c r="H104" s="70" t="s">
        <v>210</v>
      </c>
      <c r="I104" s="71" t="str">
        <f t="shared" si="5"/>
        <v>*102*</v>
      </c>
      <c r="J104" s="63"/>
      <c r="K104" s="83" t="str">
        <f t="shared" si="6"/>
        <v>Addie  Phillips 7 F St Jude</v>
      </c>
      <c r="M104" s="27"/>
      <c r="S104" s="27" t="e">
        <f>EXACT(#REF!,#REF!)</f>
        <v>#REF!</v>
      </c>
    </row>
    <row r="105" spans="1:19" ht="62.25">
      <c r="A105" s="111">
        <v>103</v>
      </c>
      <c r="B105" s="27" t="s">
        <v>432</v>
      </c>
      <c r="C105" s="27" t="s">
        <v>431</v>
      </c>
      <c r="D105" s="27">
        <v>5</v>
      </c>
      <c r="E105" s="27" t="s">
        <v>7</v>
      </c>
      <c r="F105" s="27" t="s">
        <v>261</v>
      </c>
      <c r="G105" s="32" t="str">
        <f t="shared" si="7"/>
        <v>56</v>
      </c>
      <c r="H105" s="70" t="s">
        <v>210</v>
      </c>
      <c r="I105" s="71" t="str">
        <f t="shared" si="5"/>
        <v>*103*</v>
      </c>
      <c r="J105" s="63"/>
      <c r="K105" s="83" t="str">
        <f t="shared" si="6"/>
        <v>Nora Phillips 5 F St Jude</v>
      </c>
      <c r="M105" s="27"/>
      <c r="S105" s="27" t="e">
        <f>EXACT(#REF!,#REF!)</f>
        <v>#REF!</v>
      </c>
    </row>
    <row r="106" spans="1:19" ht="62.25">
      <c r="A106" s="111">
        <v>104</v>
      </c>
      <c r="B106" s="27" t="s">
        <v>230</v>
      </c>
      <c r="C106" s="27" t="s">
        <v>433</v>
      </c>
      <c r="D106" s="27">
        <v>8</v>
      </c>
      <c r="E106" s="27" t="s">
        <v>7</v>
      </c>
      <c r="F106" s="27" t="s">
        <v>258</v>
      </c>
      <c r="G106" s="32" t="str">
        <f t="shared" si="7"/>
        <v>Cadet</v>
      </c>
      <c r="H106" s="70" t="s">
        <v>210</v>
      </c>
      <c r="I106" s="71" t="str">
        <f t="shared" si="5"/>
        <v>*104*</v>
      </c>
      <c r="J106" s="63"/>
      <c r="K106" s="83" t="str">
        <f t="shared" ref="K106:K134" si="8">CONCATENATE(B106," ",C106," ",D106," ",F106," ",E106)</f>
        <v>Alex Plahitko 8 M St Jude</v>
      </c>
      <c r="M106" s="27"/>
      <c r="S106" s="27" t="e">
        <f>EXACT(#REF!,#REF!)</f>
        <v>#REF!</v>
      </c>
    </row>
    <row r="107" spans="1:19" ht="62.25">
      <c r="A107" s="111">
        <v>105</v>
      </c>
      <c r="B107" s="27" t="s">
        <v>434</v>
      </c>
      <c r="C107" s="27" t="s">
        <v>435</v>
      </c>
      <c r="D107" s="27">
        <v>8</v>
      </c>
      <c r="E107" s="27" t="s">
        <v>7</v>
      </c>
      <c r="F107" s="27" t="s">
        <v>261</v>
      </c>
      <c r="G107" s="32" t="str">
        <f t="shared" si="7"/>
        <v>Cadet</v>
      </c>
      <c r="H107" s="70" t="s">
        <v>210</v>
      </c>
      <c r="I107" s="71" t="str">
        <f t="shared" si="5"/>
        <v>*105*</v>
      </c>
      <c r="J107" s="63"/>
      <c r="K107" s="83" t="str">
        <f t="shared" si="8"/>
        <v>Rocio Ramirez-Vera 8 F St Jude</v>
      </c>
      <c r="M107" s="27"/>
      <c r="S107" s="27" t="e">
        <f>EXACT(#REF!,#REF!)</f>
        <v>#REF!</v>
      </c>
    </row>
    <row r="108" spans="1:19" ht="62.25">
      <c r="A108" s="111">
        <v>106</v>
      </c>
      <c r="B108" s="27" t="s">
        <v>436</v>
      </c>
      <c r="C108" s="27" t="s">
        <v>437</v>
      </c>
      <c r="D108" s="27">
        <v>6</v>
      </c>
      <c r="E108" s="27" t="s">
        <v>7</v>
      </c>
      <c r="F108" s="27" t="s">
        <v>261</v>
      </c>
      <c r="G108" s="32" t="str">
        <f t="shared" si="7"/>
        <v>56</v>
      </c>
      <c r="H108" s="70" t="s">
        <v>210</v>
      </c>
      <c r="I108" s="71" t="str">
        <f t="shared" si="5"/>
        <v>*106*</v>
      </c>
      <c r="J108" s="63"/>
      <c r="K108" s="83" t="str">
        <f t="shared" si="8"/>
        <v>Emilia Reutebuch 6 F St Jude</v>
      </c>
      <c r="L108" s="27"/>
      <c r="M108" s="27"/>
      <c r="S108" s="27" t="e">
        <f>EXACT(#REF!,#REF!)</f>
        <v>#REF!</v>
      </c>
    </row>
    <row r="109" spans="1:19" ht="62.25">
      <c r="A109" s="111">
        <v>107</v>
      </c>
      <c r="B109" s="27" t="s">
        <v>438</v>
      </c>
      <c r="C109" s="27" t="s">
        <v>439</v>
      </c>
      <c r="D109" s="27">
        <v>8</v>
      </c>
      <c r="E109" s="27" t="s">
        <v>7</v>
      </c>
      <c r="F109" s="27" t="s">
        <v>258</v>
      </c>
      <c r="G109" s="32" t="str">
        <f t="shared" si="7"/>
        <v>Cadet</v>
      </c>
      <c r="H109" s="70" t="s">
        <v>210</v>
      </c>
      <c r="I109" s="71" t="str">
        <f t="shared" si="5"/>
        <v>*107*</v>
      </c>
      <c r="J109" s="63"/>
      <c r="K109" s="83" t="str">
        <f t="shared" si="8"/>
        <v>Jessy Rico 8 M St Jude</v>
      </c>
      <c r="L109" s="27"/>
      <c r="M109" s="27"/>
      <c r="S109" s="27" t="e">
        <f>EXACT(#REF!,#REF!)</f>
        <v>#REF!</v>
      </c>
    </row>
    <row r="110" spans="1:19" ht="62.25">
      <c r="A110" s="111">
        <v>108</v>
      </c>
      <c r="B110" s="27" t="s">
        <v>440</v>
      </c>
      <c r="C110" s="27" t="s">
        <v>441</v>
      </c>
      <c r="D110" s="27">
        <v>5</v>
      </c>
      <c r="E110" s="27" t="s">
        <v>7</v>
      </c>
      <c r="F110" s="27" t="s">
        <v>258</v>
      </c>
      <c r="G110" s="32" t="str">
        <f t="shared" si="7"/>
        <v>56</v>
      </c>
      <c r="H110" s="70" t="s">
        <v>210</v>
      </c>
      <c r="I110" s="71" t="str">
        <f t="shared" si="5"/>
        <v>*108*</v>
      </c>
      <c r="J110" s="63"/>
      <c r="K110" s="83" t="str">
        <f t="shared" si="8"/>
        <v>Nate  Russell 5 M St Jude</v>
      </c>
      <c r="L110" s="27"/>
      <c r="M110" s="27"/>
      <c r="S110" s="27" t="e">
        <f>EXACT(#REF!,#REF!)</f>
        <v>#REF!</v>
      </c>
    </row>
    <row r="111" spans="1:19" ht="62.25">
      <c r="A111" s="111">
        <v>109</v>
      </c>
      <c r="B111" s="27" t="s">
        <v>442</v>
      </c>
      <c r="C111" s="27" t="s">
        <v>443</v>
      </c>
      <c r="D111" s="27">
        <v>8</v>
      </c>
      <c r="E111" s="27" t="s">
        <v>7</v>
      </c>
      <c r="F111" s="27" t="s">
        <v>261</v>
      </c>
      <c r="G111" s="32" t="str">
        <f t="shared" si="7"/>
        <v>Cadet</v>
      </c>
      <c r="H111" s="70" t="s">
        <v>210</v>
      </c>
      <c r="I111" s="71" t="str">
        <f t="shared" si="5"/>
        <v>*109*</v>
      </c>
      <c r="J111" s="63"/>
      <c r="K111" s="83" t="str">
        <f t="shared" si="8"/>
        <v>Carrianne Sabina 8 F St Jude</v>
      </c>
      <c r="L111" s="27"/>
      <c r="M111" s="27"/>
      <c r="S111" s="27" t="e">
        <f>EXACT(#REF!,#REF!)</f>
        <v>#REF!</v>
      </c>
    </row>
    <row r="112" spans="1:19" ht="62.25">
      <c r="A112" s="111">
        <v>110</v>
      </c>
      <c r="B112" s="27" t="s">
        <v>444</v>
      </c>
      <c r="C112" s="27" t="s">
        <v>445</v>
      </c>
      <c r="D112" s="27">
        <v>8</v>
      </c>
      <c r="E112" s="27" t="s">
        <v>7</v>
      </c>
      <c r="F112" s="27" t="s">
        <v>261</v>
      </c>
      <c r="G112" s="32" t="str">
        <f t="shared" si="7"/>
        <v>Cadet</v>
      </c>
      <c r="H112" s="70" t="s">
        <v>210</v>
      </c>
      <c r="I112" s="71" t="str">
        <f t="shared" si="5"/>
        <v>*110*</v>
      </c>
      <c r="J112" s="63"/>
      <c r="K112" s="83" t="str">
        <f t="shared" si="8"/>
        <v>Emily Salazar 8 F St Jude</v>
      </c>
      <c r="L112" s="27"/>
      <c r="M112" s="27"/>
      <c r="S112" s="27" t="e">
        <f>EXACT(#REF!,#REF!)</f>
        <v>#REF!</v>
      </c>
    </row>
    <row r="113" spans="1:19" ht="62.25">
      <c r="A113" s="111">
        <v>111</v>
      </c>
      <c r="B113" s="27" t="s">
        <v>446</v>
      </c>
      <c r="C113" s="27" t="s">
        <v>445</v>
      </c>
      <c r="D113" s="27">
        <v>5</v>
      </c>
      <c r="E113" s="27" t="s">
        <v>7</v>
      </c>
      <c r="F113" s="27" t="s">
        <v>258</v>
      </c>
      <c r="G113" s="32" t="str">
        <f t="shared" si="7"/>
        <v>56</v>
      </c>
      <c r="H113" s="70" t="s">
        <v>210</v>
      </c>
      <c r="I113" s="71" t="str">
        <f t="shared" si="5"/>
        <v>*111*</v>
      </c>
      <c r="J113" s="63"/>
      <c r="K113" s="83" t="str">
        <f t="shared" si="8"/>
        <v>Jose Salazar 5 M St Jude</v>
      </c>
      <c r="L113" s="27"/>
      <c r="M113" s="27"/>
      <c r="S113" s="27" t="e">
        <f>EXACT(#REF!,#REF!)</f>
        <v>#REF!</v>
      </c>
    </row>
    <row r="114" spans="1:19" ht="62.25">
      <c r="A114" s="111">
        <v>112</v>
      </c>
      <c r="B114" s="27" t="s">
        <v>447</v>
      </c>
      <c r="C114" s="27" t="s">
        <v>448</v>
      </c>
      <c r="D114" s="27">
        <v>8</v>
      </c>
      <c r="E114" s="27" t="s">
        <v>7</v>
      </c>
      <c r="F114" s="27" t="s">
        <v>261</v>
      </c>
      <c r="G114" s="32" t="str">
        <f t="shared" si="7"/>
        <v>Cadet</v>
      </c>
      <c r="H114" s="70" t="s">
        <v>210</v>
      </c>
      <c r="I114" s="71" t="str">
        <f t="shared" si="5"/>
        <v>*112*</v>
      </c>
      <c r="J114" s="63"/>
      <c r="K114" s="83" t="str">
        <f t="shared" si="8"/>
        <v>Nathalia Sanchez 8 F St Jude</v>
      </c>
      <c r="L114" s="27"/>
      <c r="M114" s="27"/>
      <c r="S114" s="27" t="e">
        <f>EXACT(#REF!,#REF!)</f>
        <v>#REF!</v>
      </c>
    </row>
    <row r="115" spans="1:19" ht="62.25">
      <c r="A115" s="111">
        <v>113</v>
      </c>
      <c r="B115" s="27" t="s">
        <v>449</v>
      </c>
      <c r="C115" s="27" t="s">
        <v>450</v>
      </c>
      <c r="D115" s="27">
        <v>5</v>
      </c>
      <c r="E115" s="27" t="s">
        <v>7</v>
      </c>
      <c r="F115" s="27" t="s">
        <v>258</v>
      </c>
      <c r="G115" s="32" t="str">
        <f t="shared" si="7"/>
        <v>56</v>
      </c>
      <c r="H115" s="70" t="s">
        <v>210</v>
      </c>
      <c r="I115" s="71" t="str">
        <f t="shared" si="5"/>
        <v>*113*</v>
      </c>
      <c r="J115" s="63"/>
      <c r="K115" s="83" t="str">
        <f t="shared" si="8"/>
        <v>Marcus Schneider 5 M St Jude</v>
      </c>
      <c r="L115" s="27"/>
      <c r="M115" s="27"/>
      <c r="S115" s="27" t="e">
        <f>EXACT(#REF!,#REF!)</f>
        <v>#REF!</v>
      </c>
    </row>
    <row r="116" spans="1:19" ht="62.25">
      <c r="A116" s="111"/>
      <c r="B116" s="27" t="s">
        <v>451</v>
      </c>
      <c r="C116" s="27" t="s">
        <v>450</v>
      </c>
      <c r="D116" s="27">
        <v>8</v>
      </c>
      <c r="E116" s="27" t="s">
        <v>7</v>
      </c>
      <c r="F116" s="27" t="s">
        <v>261</v>
      </c>
      <c r="G116" s="32" t="str">
        <f t="shared" si="7"/>
        <v>Cadet</v>
      </c>
      <c r="H116" s="70" t="s">
        <v>210</v>
      </c>
      <c r="I116" s="71" t="str">
        <f t="shared" si="5"/>
        <v>**</v>
      </c>
      <c r="J116" s="63"/>
      <c r="K116" s="83" t="str">
        <f t="shared" si="8"/>
        <v>Sophie Schneider 8 F St Jude</v>
      </c>
      <c r="L116" s="27"/>
      <c r="M116" s="27"/>
      <c r="S116" s="27" t="e">
        <f>EXACT(#REF!,#REF!)</f>
        <v>#REF!</v>
      </c>
    </row>
    <row r="117" spans="1:19" ht="62.25">
      <c r="A117" s="111">
        <v>115</v>
      </c>
      <c r="B117" s="27" t="s">
        <v>452</v>
      </c>
      <c r="C117" s="27" t="s">
        <v>453</v>
      </c>
      <c r="D117" s="27">
        <v>8</v>
      </c>
      <c r="E117" s="27" t="s">
        <v>7</v>
      </c>
      <c r="F117" s="27" t="s">
        <v>258</v>
      </c>
      <c r="G117" s="32" t="str">
        <f t="shared" si="7"/>
        <v>Cadet</v>
      </c>
      <c r="H117" s="70" t="s">
        <v>210</v>
      </c>
      <c r="I117" s="71" t="str">
        <f t="shared" si="5"/>
        <v>*115*</v>
      </c>
      <c r="J117" s="63"/>
      <c r="K117" s="83" t="str">
        <f t="shared" si="8"/>
        <v>Peyton Schnitzmeyer 8 M St Jude</v>
      </c>
      <c r="L117" s="27"/>
      <c r="M117" s="27"/>
      <c r="S117" s="27" t="e">
        <f>EXACT(#REF!,#REF!)</f>
        <v>#REF!</v>
      </c>
    </row>
    <row r="118" spans="1:19" ht="62.25">
      <c r="A118" s="111">
        <v>116</v>
      </c>
      <c r="B118" s="27" t="s">
        <v>454</v>
      </c>
      <c r="C118" s="27" t="s">
        <v>455</v>
      </c>
      <c r="D118" s="27">
        <v>5</v>
      </c>
      <c r="E118" s="27" t="s">
        <v>7</v>
      </c>
      <c r="F118" s="27" t="s">
        <v>261</v>
      </c>
      <c r="G118" s="32" t="str">
        <f t="shared" si="7"/>
        <v>56</v>
      </c>
      <c r="H118" s="70" t="s">
        <v>210</v>
      </c>
      <c r="I118" s="71" t="str">
        <f t="shared" si="5"/>
        <v>*116*</v>
      </c>
      <c r="J118" s="63"/>
      <c r="K118" s="83" t="str">
        <f t="shared" si="8"/>
        <v>Aleigha Schoettle 5 F St Jude</v>
      </c>
      <c r="L118" s="27"/>
      <c r="M118" s="27"/>
      <c r="S118" s="27" t="e">
        <f>EXACT(#REF!,#REF!)</f>
        <v>#REF!</v>
      </c>
    </row>
    <row r="119" spans="1:19" ht="62.25">
      <c r="A119" s="111">
        <v>117</v>
      </c>
      <c r="B119" s="27" t="s">
        <v>456</v>
      </c>
      <c r="C119" s="27" t="s">
        <v>455</v>
      </c>
      <c r="D119" s="27">
        <v>7</v>
      </c>
      <c r="E119" s="27" t="s">
        <v>7</v>
      </c>
      <c r="F119" s="27" t="s">
        <v>258</v>
      </c>
      <c r="G119" s="32" t="str">
        <f t="shared" si="7"/>
        <v>Cadet</v>
      </c>
      <c r="H119" s="70" t="s">
        <v>210</v>
      </c>
      <c r="I119" s="71" t="str">
        <f t="shared" si="5"/>
        <v>*117*</v>
      </c>
      <c r="J119" s="63"/>
      <c r="K119" s="83" t="str">
        <f t="shared" si="8"/>
        <v>Darrian Schoettle 7 M St Jude</v>
      </c>
      <c r="L119" s="27"/>
      <c r="M119" s="27"/>
      <c r="S119" s="27" t="e">
        <f>EXACT(#REF!,#REF!)</f>
        <v>#REF!</v>
      </c>
    </row>
    <row r="120" spans="1:19" ht="62.25">
      <c r="A120" s="111">
        <v>118</v>
      </c>
      <c r="B120" s="27" t="s">
        <v>279</v>
      </c>
      <c r="C120" s="27" t="s">
        <v>457</v>
      </c>
      <c r="D120" s="27">
        <v>7</v>
      </c>
      <c r="E120" s="27" t="s">
        <v>7</v>
      </c>
      <c r="F120" s="27" t="s">
        <v>261</v>
      </c>
      <c r="G120" s="32" t="str">
        <f t="shared" si="7"/>
        <v>Cadet</v>
      </c>
      <c r="H120" s="70" t="s">
        <v>210</v>
      </c>
      <c r="I120" s="71" t="str">
        <f t="shared" si="5"/>
        <v>*118*</v>
      </c>
      <c r="J120" s="63"/>
      <c r="K120" s="83" t="str">
        <f t="shared" si="8"/>
        <v>Lauren Schweers 7 F St Jude</v>
      </c>
      <c r="L120" s="27"/>
      <c r="M120" s="27"/>
      <c r="S120" s="27" t="e">
        <f>EXACT(#REF!,#REF!)</f>
        <v>#REF!</v>
      </c>
    </row>
    <row r="121" spans="1:19" ht="62.25">
      <c r="A121" s="111">
        <v>119</v>
      </c>
      <c r="B121" s="27" t="s">
        <v>259</v>
      </c>
      <c r="C121" s="27" t="s">
        <v>458</v>
      </c>
      <c r="D121" s="27">
        <v>7</v>
      </c>
      <c r="E121" s="27" t="s">
        <v>7</v>
      </c>
      <c r="F121" s="27" t="s">
        <v>261</v>
      </c>
      <c r="G121" s="32" t="str">
        <f t="shared" si="7"/>
        <v>Cadet</v>
      </c>
      <c r="H121" s="70" t="s">
        <v>210</v>
      </c>
      <c r="I121" s="71" t="str">
        <f t="shared" si="5"/>
        <v>*119*</v>
      </c>
      <c r="J121" s="63"/>
      <c r="K121" s="83" t="str">
        <f t="shared" si="8"/>
        <v>Brooklyn  Seibert 7 F St Jude</v>
      </c>
      <c r="L121" s="27"/>
      <c r="M121" s="27"/>
      <c r="S121" s="27" t="e">
        <f>EXACT(#REF!,#REF!)</f>
        <v>#REF!</v>
      </c>
    </row>
    <row r="122" spans="1:19" ht="62.25">
      <c r="A122" s="111">
        <v>120</v>
      </c>
      <c r="B122" s="27" t="s">
        <v>459</v>
      </c>
      <c r="C122" s="27" t="s">
        <v>458</v>
      </c>
      <c r="D122" s="27">
        <v>4</v>
      </c>
      <c r="E122" s="27" t="s">
        <v>7</v>
      </c>
      <c r="F122" s="27" t="s">
        <v>261</v>
      </c>
      <c r="G122" s="32" t="str">
        <f t="shared" si="7"/>
        <v>34</v>
      </c>
      <c r="H122" s="70" t="s">
        <v>210</v>
      </c>
      <c r="I122" s="71" t="str">
        <f t="shared" si="5"/>
        <v>*120*</v>
      </c>
      <c r="J122" s="63"/>
      <c r="K122" s="83" t="str">
        <f t="shared" si="8"/>
        <v>Taylor  Seibert 4 F St Jude</v>
      </c>
      <c r="L122" s="27"/>
      <c r="M122" s="27"/>
      <c r="S122" s="27" t="e">
        <f>EXACT(#REF!,#REF!)</f>
        <v>#REF!</v>
      </c>
    </row>
    <row r="123" spans="1:19" ht="62.25">
      <c r="A123" s="111">
        <v>121</v>
      </c>
      <c r="B123" s="27" t="s">
        <v>460</v>
      </c>
      <c r="C123" s="27" t="s">
        <v>461</v>
      </c>
      <c r="D123" s="27">
        <v>8</v>
      </c>
      <c r="E123" s="27" t="s">
        <v>7</v>
      </c>
      <c r="F123" s="27" t="s">
        <v>258</v>
      </c>
      <c r="G123" s="32" t="str">
        <f t="shared" si="7"/>
        <v>Cadet</v>
      </c>
      <c r="H123" s="70" t="s">
        <v>210</v>
      </c>
      <c r="I123" s="71" t="str">
        <f t="shared" si="5"/>
        <v>*121*</v>
      </c>
      <c r="J123" s="63"/>
      <c r="K123" s="83" t="str">
        <f t="shared" si="8"/>
        <v>Judd Selke 8 M St Jude</v>
      </c>
      <c r="L123" s="27"/>
      <c r="M123" s="27"/>
      <c r="S123" s="27" t="e">
        <f>EXACT(#REF!,#REF!)</f>
        <v>#REF!</v>
      </c>
    </row>
    <row r="124" spans="1:19" ht="62.25">
      <c r="A124" s="111">
        <v>122</v>
      </c>
      <c r="B124" s="27" t="s">
        <v>462</v>
      </c>
      <c r="C124" s="27" t="s">
        <v>463</v>
      </c>
      <c r="D124" s="27">
        <v>3</v>
      </c>
      <c r="E124" s="27" t="s">
        <v>7</v>
      </c>
      <c r="F124" s="27" t="s">
        <v>258</v>
      </c>
      <c r="G124" s="32" t="str">
        <f t="shared" si="7"/>
        <v>34</v>
      </c>
      <c r="H124" s="70" t="s">
        <v>210</v>
      </c>
      <c r="I124" s="71" t="str">
        <f t="shared" si="5"/>
        <v>*122*</v>
      </c>
      <c r="J124" s="63"/>
      <c r="K124" s="83" t="str">
        <f t="shared" si="8"/>
        <v>Dominic Smith 3 M St Jude</v>
      </c>
      <c r="L124" s="27"/>
      <c r="M124" s="27"/>
      <c r="S124" s="27" t="e">
        <f>EXACT(#REF!,#REF!)</f>
        <v>#REF!</v>
      </c>
    </row>
    <row r="125" spans="1:19" ht="62.25">
      <c r="A125" s="111">
        <v>123</v>
      </c>
      <c r="B125" s="27" t="s">
        <v>432</v>
      </c>
      <c r="C125" s="27" t="s">
        <v>463</v>
      </c>
      <c r="D125" s="27">
        <v>5</v>
      </c>
      <c r="E125" s="27" t="s">
        <v>7</v>
      </c>
      <c r="F125" s="27" t="s">
        <v>261</v>
      </c>
      <c r="G125" s="32" t="str">
        <f t="shared" si="7"/>
        <v>56</v>
      </c>
      <c r="H125" s="70" t="s">
        <v>210</v>
      </c>
      <c r="I125" s="71" t="str">
        <f t="shared" si="5"/>
        <v>*123*</v>
      </c>
      <c r="J125" s="63"/>
      <c r="K125" s="83" t="str">
        <f t="shared" si="8"/>
        <v>Nora Smith 5 F St Jude</v>
      </c>
      <c r="L125" s="27"/>
      <c r="M125" s="27"/>
      <c r="S125" s="27" t="e">
        <f>EXACT(#REF!,#REF!)</f>
        <v>#REF!</v>
      </c>
    </row>
    <row r="126" spans="1:19" ht="62.25">
      <c r="A126" s="111">
        <v>124</v>
      </c>
      <c r="B126" s="27" t="s">
        <v>464</v>
      </c>
      <c r="C126" s="27" t="s">
        <v>465</v>
      </c>
      <c r="D126" s="27">
        <v>7</v>
      </c>
      <c r="E126" s="27" t="s">
        <v>7</v>
      </c>
      <c r="F126" s="27" t="s">
        <v>261</v>
      </c>
      <c r="G126" s="32" t="str">
        <f t="shared" si="7"/>
        <v>Cadet</v>
      </c>
      <c r="H126" s="70" t="s">
        <v>210</v>
      </c>
      <c r="I126" s="71" t="str">
        <f t="shared" si="5"/>
        <v>*124*</v>
      </c>
      <c r="J126" s="63"/>
      <c r="K126" s="83" t="str">
        <f t="shared" si="8"/>
        <v>Guadalupe Soberanes 7 F St Jude</v>
      </c>
      <c r="L126" s="27"/>
      <c r="M126" s="27"/>
      <c r="S126" s="27" t="e">
        <f>EXACT(#REF!,#REF!)</f>
        <v>#REF!</v>
      </c>
    </row>
    <row r="127" spans="1:19" ht="62.25">
      <c r="A127" s="111">
        <v>125</v>
      </c>
      <c r="B127" s="27" t="s">
        <v>262</v>
      </c>
      <c r="C127" s="27" t="s">
        <v>466</v>
      </c>
      <c r="D127" s="27">
        <v>7</v>
      </c>
      <c r="E127" s="27" t="s">
        <v>7</v>
      </c>
      <c r="F127" s="27" t="s">
        <v>258</v>
      </c>
      <c r="G127" s="32" t="str">
        <f t="shared" si="7"/>
        <v>Cadet</v>
      </c>
      <c r="H127" s="70" t="s">
        <v>210</v>
      </c>
      <c r="I127" s="71" t="str">
        <f t="shared" si="5"/>
        <v>*125*</v>
      </c>
      <c r="J127" s="63"/>
      <c r="K127" s="83" t="str">
        <f t="shared" si="8"/>
        <v>Charlie Spearing 7 M St Jude</v>
      </c>
      <c r="L127" s="27"/>
      <c r="M127" s="27"/>
      <c r="S127" s="27" t="e">
        <f>EXACT(#REF!,#REF!)</f>
        <v>#REF!</v>
      </c>
    </row>
    <row r="128" spans="1:19" ht="62.25">
      <c r="A128" s="111">
        <v>126</v>
      </c>
      <c r="B128" s="27" t="s">
        <v>467</v>
      </c>
      <c r="C128" s="27" t="s">
        <v>466</v>
      </c>
      <c r="D128" s="27">
        <v>5</v>
      </c>
      <c r="E128" s="27" t="s">
        <v>7</v>
      </c>
      <c r="F128" s="27" t="s">
        <v>261</v>
      </c>
      <c r="G128" s="32" t="str">
        <f t="shared" si="7"/>
        <v>56</v>
      </c>
      <c r="H128" s="70" t="s">
        <v>210</v>
      </c>
      <c r="I128" s="71" t="str">
        <f t="shared" si="5"/>
        <v>*126*</v>
      </c>
      <c r="J128" s="63"/>
      <c r="K128" s="83" t="str">
        <f t="shared" si="8"/>
        <v>Rosanna Spearing 5 F St Jude</v>
      </c>
      <c r="L128" s="27"/>
      <c r="M128" s="27"/>
      <c r="S128" s="27" t="e">
        <f>EXACT(#REF!,#REF!)</f>
        <v>#REF!</v>
      </c>
    </row>
    <row r="129" spans="1:19" ht="62.25">
      <c r="A129" s="111">
        <v>127</v>
      </c>
      <c r="B129" s="27" t="s">
        <v>468</v>
      </c>
      <c r="C129" s="27" t="s">
        <v>466</v>
      </c>
      <c r="D129" s="27">
        <v>3</v>
      </c>
      <c r="E129" s="27" t="s">
        <v>7</v>
      </c>
      <c r="F129" s="27" t="s">
        <v>258</v>
      </c>
      <c r="G129" s="32" t="str">
        <f t="shared" si="7"/>
        <v>34</v>
      </c>
      <c r="H129" s="70" t="s">
        <v>210</v>
      </c>
      <c r="I129" s="71" t="str">
        <f t="shared" si="5"/>
        <v>*127*</v>
      </c>
      <c r="J129" s="63"/>
      <c r="K129" s="83" t="str">
        <f t="shared" si="8"/>
        <v>Thomas Spearing 3 M St Jude</v>
      </c>
      <c r="L129" s="27"/>
      <c r="M129" s="27"/>
      <c r="S129" s="27" t="e">
        <f>EXACT(#REF!,A130)</f>
        <v>#REF!</v>
      </c>
    </row>
    <row r="130" spans="1:19" ht="62.25">
      <c r="A130" s="111">
        <v>128</v>
      </c>
      <c r="B130" s="27" t="s">
        <v>469</v>
      </c>
      <c r="C130" s="27" t="s">
        <v>470</v>
      </c>
      <c r="D130" s="27">
        <v>5</v>
      </c>
      <c r="E130" s="27" t="s">
        <v>7</v>
      </c>
      <c r="F130" s="27" t="s">
        <v>258</v>
      </c>
      <c r="G130" s="32" t="str">
        <f t="shared" si="7"/>
        <v>56</v>
      </c>
      <c r="H130" s="70" t="s">
        <v>210</v>
      </c>
      <c r="I130" s="71" t="str">
        <f t="shared" si="5"/>
        <v>*128*</v>
      </c>
      <c r="J130" s="63"/>
      <c r="K130" s="83" t="str">
        <f t="shared" si="8"/>
        <v>Fiersen Steele 5 M St Jude</v>
      </c>
      <c r="L130" s="27"/>
      <c r="M130" s="27"/>
      <c r="N130" s="27"/>
      <c r="O130" s="27"/>
      <c r="P130" s="27"/>
      <c r="Q130" s="27"/>
      <c r="S130" s="27" t="b">
        <f t="shared" ref="S130:S193" si="9">EXACT(A130,A131)</f>
        <v>0</v>
      </c>
    </row>
    <row r="131" spans="1:19" ht="62.25">
      <c r="A131" s="111">
        <v>129</v>
      </c>
      <c r="B131" s="27" t="s">
        <v>471</v>
      </c>
      <c r="C131" s="27" t="s">
        <v>472</v>
      </c>
      <c r="D131" s="27">
        <v>6</v>
      </c>
      <c r="E131" s="27" t="s">
        <v>7</v>
      </c>
      <c r="F131" s="27" t="s">
        <v>258</v>
      </c>
      <c r="G131" s="32" t="str">
        <f t="shared" si="7"/>
        <v>56</v>
      </c>
      <c r="H131" s="70" t="s">
        <v>210</v>
      </c>
      <c r="I131" s="71" t="str">
        <f t="shared" ref="I131:I194" si="10">CONCATENATE(H131,A131,H131)</f>
        <v>*129*</v>
      </c>
      <c r="J131" s="63"/>
      <c r="K131" s="83" t="str">
        <f t="shared" si="8"/>
        <v>Gabriel Sulit 6 M St Jude</v>
      </c>
      <c r="L131" s="27"/>
      <c r="M131" s="27"/>
      <c r="N131" s="27"/>
      <c r="O131" s="27"/>
      <c r="P131" s="27"/>
      <c r="Q131" s="27"/>
      <c r="S131" s="27" t="b">
        <f t="shared" si="9"/>
        <v>0</v>
      </c>
    </row>
    <row r="132" spans="1:19" ht="62.25">
      <c r="A132" s="111">
        <v>130</v>
      </c>
      <c r="B132" s="27" t="s">
        <v>473</v>
      </c>
      <c r="C132" s="27" t="s">
        <v>474</v>
      </c>
      <c r="D132" s="27">
        <v>8</v>
      </c>
      <c r="E132" s="27" t="s">
        <v>7</v>
      </c>
      <c r="F132" s="27" t="s">
        <v>258</v>
      </c>
      <c r="G132" s="32" t="str">
        <f t="shared" ref="G132:G195" si="11">IF(D132=8,"Cadet",IF(D132=7,"Cadet",IF(D132=6,"56",IF(D132=5,"56",IF(D132=4,"34",IF(D132=3,"34","No Group"))))))</f>
        <v>Cadet</v>
      </c>
      <c r="H132" s="70" t="s">
        <v>210</v>
      </c>
      <c r="I132" s="71" t="str">
        <f t="shared" si="10"/>
        <v>*130*</v>
      </c>
      <c r="J132" s="63"/>
      <c r="K132" s="83" t="str">
        <f t="shared" si="8"/>
        <v>Patrick Tiernan 8 M St Jude</v>
      </c>
      <c r="L132" s="27"/>
      <c r="M132" s="27"/>
      <c r="N132" s="27"/>
      <c r="O132" s="27"/>
      <c r="P132" s="27"/>
      <c r="Q132" s="27"/>
      <c r="S132" s="27" t="b">
        <f t="shared" si="9"/>
        <v>0</v>
      </c>
    </row>
    <row r="133" spans="1:19" ht="62.25">
      <c r="A133" s="111">
        <v>131</v>
      </c>
      <c r="B133" s="27" t="s">
        <v>475</v>
      </c>
      <c r="C133" s="27" t="s">
        <v>476</v>
      </c>
      <c r="D133" s="27">
        <v>7</v>
      </c>
      <c r="E133" s="27" t="s">
        <v>7</v>
      </c>
      <c r="F133" s="27" t="s">
        <v>258</v>
      </c>
      <c r="G133" s="32" t="str">
        <f t="shared" si="11"/>
        <v>Cadet</v>
      </c>
      <c r="H133" s="70" t="s">
        <v>210</v>
      </c>
      <c r="I133" s="71" t="str">
        <f t="shared" si="10"/>
        <v>*131*</v>
      </c>
      <c r="J133" s="63"/>
      <c r="K133" s="83" t="str">
        <f t="shared" si="8"/>
        <v>Brady Tillar 7 M St Jude</v>
      </c>
      <c r="L133" s="27"/>
      <c r="M133" s="27"/>
      <c r="N133" s="27"/>
      <c r="O133" s="27"/>
      <c r="P133" s="27"/>
      <c r="Q133" s="27"/>
      <c r="S133" s="27" t="b">
        <f t="shared" si="9"/>
        <v>0</v>
      </c>
    </row>
    <row r="134" spans="1:19" ht="62.25">
      <c r="A134" s="111">
        <v>132</v>
      </c>
      <c r="B134" s="27" t="s">
        <v>477</v>
      </c>
      <c r="C134" s="27" t="s">
        <v>478</v>
      </c>
      <c r="D134" s="27">
        <v>4</v>
      </c>
      <c r="E134" s="27" t="s">
        <v>7</v>
      </c>
      <c r="F134" s="27" t="s">
        <v>261</v>
      </c>
      <c r="G134" s="32" t="str">
        <f t="shared" si="11"/>
        <v>34</v>
      </c>
      <c r="H134" s="70" t="s">
        <v>210</v>
      </c>
      <c r="I134" s="71" t="str">
        <f t="shared" si="10"/>
        <v>*132*</v>
      </c>
      <c r="J134" s="63"/>
      <c r="K134" s="83" t="str">
        <f t="shared" si="8"/>
        <v>Wren  Tilson 4 F St Jude</v>
      </c>
      <c r="L134" s="27"/>
      <c r="M134" s="27"/>
      <c r="N134" s="27"/>
      <c r="O134" s="27"/>
      <c r="P134" s="27"/>
      <c r="Q134" s="27"/>
      <c r="S134" s="27" t="b">
        <f t="shared" si="9"/>
        <v>0</v>
      </c>
    </row>
    <row r="135" spans="1:19" ht="62.25">
      <c r="A135" s="111">
        <v>133</v>
      </c>
      <c r="B135" s="27" t="s">
        <v>479</v>
      </c>
      <c r="C135" s="27" t="s">
        <v>480</v>
      </c>
      <c r="D135" s="27">
        <v>7</v>
      </c>
      <c r="E135" s="27" t="s">
        <v>7</v>
      </c>
      <c r="F135" s="27" t="s">
        <v>261</v>
      </c>
      <c r="G135" s="32" t="str">
        <f t="shared" si="11"/>
        <v>Cadet</v>
      </c>
      <c r="H135" s="70" t="s">
        <v>210</v>
      </c>
      <c r="I135" s="71" t="str">
        <f t="shared" si="10"/>
        <v>*133*</v>
      </c>
      <c r="J135" s="63"/>
      <c r="K135" s="83" t="str">
        <f t="shared" ref="K135:K198" si="12">CONCATENATE(B135," ",C135," ",D135," ",F135," ",E135)</f>
        <v>Reagan Turk 7 F St Jude</v>
      </c>
      <c r="L135" s="27"/>
      <c r="M135" s="27"/>
      <c r="N135" s="27"/>
      <c r="O135" s="27"/>
      <c r="P135" s="27"/>
      <c r="Q135" s="27"/>
      <c r="S135" s="27" t="b">
        <f t="shared" si="9"/>
        <v>0</v>
      </c>
    </row>
    <row r="136" spans="1:19" ht="62.25">
      <c r="A136" s="111">
        <v>134</v>
      </c>
      <c r="B136" s="27" t="s">
        <v>481</v>
      </c>
      <c r="C136" s="27" t="s">
        <v>482</v>
      </c>
      <c r="D136" s="27">
        <v>7</v>
      </c>
      <c r="E136" s="27" t="s">
        <v>7</v>
      </c>
      <c r="F136" s="27" t="s">
        <v>261</v>
      </c>
      <c r="G136" s="32" t="str">
        <f t="shared" si="11"/>
        <v>Cadet</v>
      </c>
      <c r="H136" s="70" t="s">
        <v>210</v>
      </c>
      <c r="I136" s="71" t="str">
        <f t="shared" si="10"/>
        <v>*134*</v>
      </c>
      <c r="J136" s="63"/>
      <c r="K136" s="83" t="str">
        <f t="shared" si="12"/>
        <v>Valerie Turner 7 F St Jude</v>
      </c>
      <c r="L136" s="27"/>
      <c r="M136" s="27"/>
      <c r="N136" s="27"/>
      <c r="O136" s="27"/>
      <c r="P136" s="27"/>
      <c r="Q136" s="27"/>
      <c r="S136" s="27" t="b">
        <f t="shared" si="9"/>
        <v>0</v>
      </c>
    </row>
    <row r="137" spans="1:19" ht="62.25">
      <c r="A137" s="111">
        <v>135</v>
      </c>
      <c r="B137" s="27" t="s">
        <v>483</v>
      </c>
      <c r="C137" s="27" t="s">
        <v>484</v>
      </c>
      <c r="D137" s="27">
        <v>4</v>
      </c>
      <c r="E137" s="27" t="s">
        <v>7</v>
      </c>
      <c r="F137" s="27" t="s">
        <v>258</v>
      </c>
      <c r="G137" s="32" t="str">
        <f t="shared" si="11"/>
        <v>34</v>
      </c>
      <c r="H137" s="70" t="s">
        <v>210</v>
      </c>
      <c r="I137" s="71" t="str">
        <f t="shared" si="10"/>
        <v>*135*</v>
      </c>
      <c r="J137" s="63"/>
      <c r="K137" s="83" t="str">
        <f t="shared" si="12"/>
        <v>Max Weliever 4 M St Jude</v>
      </c>
      <c r="L137" s="27"/>
      <c r="M137" s="27"/>
      <c r="N137" s="27"/>
      <c r="O137" s="27"/>
      <c r="P137" s="27"/>
      <c r="Q137" s="27"/>
      <c r="S137" s="27" t="b">
        <f t="shared" si="9"/>
        <v>0</v>
      </c>
    </row>
    <row r="138" spans="1:19" ht="62.25">
      <c r="A138" s="111">
        <v>136</v>
      </c>
      <c r="B138" s="27" t="s">
        <v>485</v>
      </c>
      <c r="C138" s="27" t="s">
        <v>486</v>
      </c>
      <c r="D138" s="27">
        <v>6</v>
      </c>
      <c r="E138" s="27" t="s">
        <v>7</v>
      </c>
      <c r="F138" s="27" t="s">
        <v>261</v>
      </c>
      <c r="G138" s="32" t="str">
        <f t="shared" si="11"/>
        <v>56</v>
      </c>
      <c r="H138" s="70" t="s">
        <v>210</v>
      </c>
      <c r="I138" s="71" t="str">
        <f t="shared" si="10"/>
        <v>*136*</v>
      </c>
      <c r="J138" s="63"/>
      <c r="K138" s="83" t="str">
        <f t="shared" si="12"/>
        <v>Alaina Whiteley 6 F St Jude</v>
      </c>
      <c r="L138" s="27"/>
      <c r="M138" s="27"/>
      <c r="N138" s="27"/>
      <c r="O138" s="27"/>
      <c r="P138" s="27"/>
      <c r="Q138" s="27"/>
      <c r="S138" s="27" t="b">
        <f t="shared" si="9"/>
        <v>0</v>
      </c>
    </row>
    <row r="139" spans="1:19" ht="62.25">
      <c r="A139" s="111">
        <v>137</v>
      </c>
      <c r="B139" s="27" t="s">
        <v>421</v>
      </c>
      <c r="C139" s="27" t="s">
        <v>354</v>
      </c>
      <c r="D139" s="27">
        <v>5</v>
      </c>
      <c r="E139" s="27" t="s">
        <v>7</v>
      </c>
      <c r="F139" s="27" t="s">
        <v>261</v>
      </c>
      <c r="G139" s="32" t="str">
        <f t="shared" si="11"/>
        <v>56</v>
      </c>
      <c r="H139" s="70" t="s">
        <v>210</v>
      </c>
      <c r="I139" s="71" t="str">
        <f t="shared" si="10"/>
        <v>*137*</v>
      </c>
      <c r="J139" s="63"/>
      <c r="K139" s="83" t="str">
        <f t="shared" si="12"/>
        <v>Elizabeth Wilson 5 F St Jude</v>
      </c>
      <c r="L139" s="27"/>
      <c r="M139" s="27"/>
      <c r="N139" s="27"/>
      <c r="O139" s="27"/>
      <c r="P139" s="27"/>
      <c r="Q139" s="27"/>
      <c r="S139" s="27" t="b">
        <f t="shared" si="9"/>
        <v>0</v>
      </c>
    </row>
    <row r="140" spans="1:19" ht="62.25">
      <c r="A140" s="111">
        <v>138</v>
      </c>
      <c r="B140" s="27" t="s">
        <v>487</v>
      </c>
      <c r="C140" s="27" t="s">
        <v>354</v>
      </c>
      <c r="D140" s="27">
        <v>7</v>
      </c>
      <c r="E140" s="27" t="s">
        <v>7</v>
      </c>
      <c r="F140" s="27" t="s">
        <v>261</v>
      </c>
      <c r="G140" s="32" t="str">
        <f t="shared" si="11"/>
        <v>Cadet</v>
      </c>
      <c r="H140" s="70" t="s">
        <v>210</v>
      </c>
      <c r="I140" s="71" t="str">
        <f t="shared" si="10"/>
        <v>*138*</v>
      </c>
      <c r="J140" s="63"/>
      <c r="K140" s="83" t="str">
        <f t="shared" si="12"/>
        <v>Josie  Wilson 7 F St Jude</v>
      </c>
      <c r="L140" s="27"/>
      <c r="M140" s="27"/>
      <c r="S140" s="27" t="b">
        <f t="shared" si="9"/>
        <v>0</v>
      </c>
    </row>
    <row r="141" spans="1:19" ht="62.25">
      <c r="A141" s="111">
        <v>139</v>
      </c>
      <c r="B141" s="27" t="s">
        <v>488</v>
      </c>
      <c r="C141" s="27" t="s">
        <v>489</v>
      </c>
      <c r="D141" s="27">
        <v>6</v>
      </c>
      <c r="E141" s="27" t="s">
        <v>7</v>
      </c>
      <c r="F141" s="27" t="s">
        <v>258</v>
      </c>
      <c r="G141" s="32" t="str">
        <f t="shared" si="11"/>
        <v>56</v>
      </c>
      <c r="H141" s="70" t="s">
        <v>210</v>
      </c>
      <c r="I141" s="71" t="str">
        <f t="shared" si="10"/>
        <v>*139*</v>
      </c>
      <c r="J141" s="63"/>
      <c r="K141" s="83" t="str">
        <f t="shared" si="12"/>
        <v>Evan  Wright 6 M St Jude</v>
      </c>
      <c r="L141" s="27"/>
      <c r="M141" s="27"/>
      <c r="S141" s="27" t="b">
        <f t="shared" si="9"/>
        <v>0</v>
      </c>
    </row>
    <row r="142" spans="1:19" ht="62.25">
      <c r="A142" s="111">
        <v>140</v>
      </c>
      <c r="B142" s="27" t="s">
        <v>490</v>
      </c>
      <c r="C142" s="27" t="s">
        <v>491</v>
      </c>
      <c r="D142" s="27">
        <v>4</v>
      </c>
      <c r="E142" s="27" t="s">
        <v>7</v>
      </c>
      <c r="F142" s="27" t="s">
        <v>261</v>
      </c>
      <c r="G142" s="32" t="str">
        <f t="shared" si="11"/>
        <v>34</v>
      </c>
      <c r="H142" s="70" t="s">
        <v>210</v>
      </c>
      <c r="I142" s="71" t="str">
        <f t="shared" si="10"/>
        <v>*140*</v>
      </c>
      <c r="J142" s="63"/>
      <c r="K142" s="83" t="str">
        <f t="shared" si="12"/>
        <v>Carmen Yentura 4 F St Jude</v>
      </c>
      <c r="L142" s="27"/>
      <c r="M142" s="27"/>
      <c r="S142" s="27" t="b">
        <f t="shared" si="9"/>
        <v>0</v>
      </c>
    </row>
    <row r="143" spans="1:19" ht="62.25">
      <c r="A143" s="111">
        <v>141</v>
      </c>
      <c r="B143" s="27" t="s">
        <v>492</v>
      </c>
      <c r="C143" s="27" t="s">
        <v>493</v>
      </c>
      <c r="D143" s="27">
        <v>5</v>
      </c>
      <c r="E143" s="27" t="s">
        <v>215</v>
      </c>
      <c r="F143" s="27" t="s">
        <v>258</v>
      </c>
      <c r="G143" s="32" t="str">
        <f t="shared" si="11"/>
        <v>56</v>
      </c>
      <c r="H143" s="70" t="s">
        <v>210</v>
      </c>
      <c r="I143" s="71" t="str">
        <f t="shared" si="10"/>
        <v>*141*</v>
      </c>
      <c r="J143" s="63"/>
      <c r="K143" s="83" t="str">
        <f t="shared" si="12"/>
        <v>Vaylen Arnold 5 M OLG</v>
      </c>
      <c r="L143" s="27"/>
      <c r="M143" s="27"/>
      <c r="S143" s="27" t="b">
        <f t="shared" si="9"/>
        <v>0</v>
      </c>
    </row>
    <row r="144" spans="1:19" ht="62.25">
      <c r="A144" s="111">
        <v>142</v>
      </c>
      <c r="B144" s="27" t="s">
        <v>494</v>
      </c>
      <c r="C144" s="27" t="s">
        <v>306</v>
      </c>
      <c r="D144" s="27">
        <v>3</v>
      </c>
      <c r="E144" s="27" t="s">
        <v>215</v>
      </c>
      <c r="F144" s="27" t="s">
        <v>258</v>
      </c>
      <c r="G144" s="32" t="str">
        <f t="shared" si="11"/>
        <v>34</v>
      </c>
      <c r="H144" s="70" t="s">
        <v>210</v>
      </c>
      <c r="I144" s="71" t="str">
        <f t="shared" si="10"/>
        <v>*142*</v>
      </c>
      <c r="J144" s="63"/>
      <c r="K144" s="83" t="str">
        <f t="shared" si="12"/>
        <v>Luis-Enrique Corona 3 M OLG</v>
      </c>
      <c r="L144" s="27"/>
      <c r="M144" s="27"/>
      <c r="S144" s="27" t="b">
        <f t="shared" si="9"/>
        <v>0</v>
      </c>
    </row>
    <row r="145" spans="1:19" ht="62.25">
      <c r="A145" s="111">
        <v>143</v>
      </c>
      <c r="B145" s="27" t="s">
        <v>495</v>
      </c>
      <c r="C145" s="27" t="s">
        <v>361</v>
      </c>
      <c r="D145" s="27">
        <v>8</v>
      </c>
      <c r="E145" s="27" t="s">
        <v>215</v>
      </c>
      <c r="F145" s="27" t="s">
        <v>258</v>
      </c>
      <c r="G145" s="32" t="str">
        <f t="shared" si="11"/>
        <v>Cadet</v>
      </c>
      <c r="H145" s="70" t="s">
        <v>210</v>
      </c>
      <c r="I145" s="71" t="str">
        <f t="shared" si="10"/>
        <v>*143*</v>
      </c>
      <c r="J145" s="63"/>
      <c r="K145" s="83" t="str">
        <f t="shared" si="12"/>
        <v>Nick Jackson 8 M OLG</v>
      </c>
      <c r="L145" s="27"/>
      <c r="M145" s="27"/>
      <c r="S145" s="27" t="b">
        <f t="shared" si="9"/>
        <v>0</v>
      </c>
    </row>
    <row r="146" spans="1:19" ht="62.25">
      <c r="A146" s="111">
        <v>144</v>
      </c>
      <c r="B146" s="27" t="s">
        <v>496</v>
      </c>
      <c r="C146" s="27" t="s">
        <v>497</v>
      </c>
      <c r="D146" s="27">
        <v>4</v>
      </c>
      <c r="E146" s="27" t="s">
        <v>215</v>
      </c>
      <c r="F146" s="27" t="s">
        <v>261</v>
      </c>
      <c r="G146" s="32" t="str">
        <f t="shared" si="11"/>
        <v>34</v>
      </c>
      <c r="H146" s="70" t="s">
        <v>210</v>
      </c>
      <c r="I146" s="71" t="str">
        <f t="shared" si="10"/>
        <v>*144*</v>
      </c>
      <c r="J146" s="63"/>
      <c r="K146" s="83" t="str">
        <f t="shared" si="12"/>
        <v>Corryn Moster 4 F OLG</v>
      </c>
      <c r="L146" s="27"/>
      <c r="M146" s="27"/>
      <c r="S146" s="27" t="b">
        <f t="shared" si="9"/>
        <v>0</v>
      </c>
    </row>
    <row r="147" spans="1:19" ht="62.25">
      <c r="A147" s="111">
        <v>145</v>
      </c>
      <c r="B147" s="27" t="s">
        <v>498</v>
      </c>
      <c r="C147" s="27" t="s">
        <v>499</v>
      </c>
      <c r="D147" s="27">
        <v>6</v>
      </c>
      <c r="E147" s="27" t="s">
        <v>215</v>
      </c>
      <c r="F147" s="27" t="s">
        <v>258</v>
      </c>
      <c r="G147" s="32" t="str">
        <f t="shared" si="11"/>
        <v>56</v>
      </c>
      <c r="H147" s="70" t="s">
        <v>210</v>
      </c>
      <c r="I147" s="71" t="str">
        <f t="shared" si="10"/>
        <v>*145*</v>
      </c>
      <c r="J147" s="63"/>
      <c r="K147" s="83" t="str">
        <f t="shared" si="12"/>
        <v>John Seguin 6 M OLG</v>
      </c>
      <c r="L147" s="27"/>
      <c r="M147" s="27"/>
      <c r="S147" s="27" t="b">
        <f t="shared" si="9"/>
        <v>0</v>
      </c>
    </row>
    <row r="148" spans="1:19" ht="62.25">
      <c r="A148" s="111">
        <v>146</v>
      </c>
      <c r="B148" s="27" t="s">
        <v>483</v>
      </c>
      <c r="C148" s="27" t="s">
        <v>500</v>
      </c>
      <c r="D148" s="27">
        <v>4</v>
      </c>
      <c r="E148" s="27" t="s">
        <v>215</v>
      </c>
      <c r="F148" s="27" t="s">
        <v>258</v>
      </c>
      <c r="G148" s="32" t="str">
        <f t="shared" si="11"/>
        <v>34</v>
      </c>
      <c r="H148" s="70" t="s">
        <v>210</v>
      </c>
      <c r="I148" s="71" t="str">
        <f t="shared" si="10"/>
        <v>*146*</v>
      </c>
      <c r="J148" s="63"/>
      <c r="K148" s="83" t="str">
        <f t="shared" si="12"/>
        <v>Max Shank 4 M OLG</v>
      </c>
      <c r="L148" s="27"/>
      <c r="M148" s="27"/>
      <c r="S148" s="27" t="b">
        <f t="shared" si="9"/>
        <v>0</v>
      </c>
    </row>
    <row r="149" spans="1:19" ht="62.25">
      <c r="A149" s="111">
        <v>147</v>
      </c>
      <c r="B149" s="27" t="s">
        <v>345</v>
      </c>
      <c r="C149" s="27" t="s">
        <v>501</v>
      </c>
      <c r="D149" s="27">
        <v>3</v>
      </c>
      <c r="E149" s="27" t="s">
        <v>215</v>
      </c>
      <c r="F149" s="27" t="s">
        <v>258</v>
      </c>
      <c r="G149" s="32" t="str">
        <f t="shared" si="11"/>
        <v>34</v>
      </c>
      <c r="H149" s="70" t="s">
        <v>210</v>
      </c>
      <c r="I149" s="71" t="str">
        <f t="shared" si="10"/>
        <v>*147*</v>
      </c>
      <c r="J149" s="63"/>
      <c r="K149" s="83" t="str">
        <f t="shared" si="12"/>
        <v>Evan Stark 3 M OLG</v>
      </c>
      <c r="L149" s="27"/>
      <c r="M149" s="27"/>
      <c r="S149" s="27" t="b">
        <f t="shared" si="9"/>
        <v>0</v>
      </c>
    </row>
    <row r="150" spans="1:19" ht="62.25">
      <c r="A150" s="111">
        <v>148</v>
      </c>
      <c r="B150" s="27" t="s">
        <v>502</v>
      </c>
      <c r="C150" s="27" t="s">
        <v>503</v>
      </c>
      <c r="D150" s="27">
        <v>3</v>
      </c>
      <c r="E150" s="27" t="s">
        <v>215</v>
      </c>
      <c r="F150" s="27" t="s">
        <v>261</v>
      </c>
      <c r="G150" s="32" t="str">
        <f t="shared" si="11"/>
        <v>34</v>
      </c>
      <c r="H150" s="70" t="s">
        <v>210</v>
      </c>
      <c r="I150" s="71" t="str">
        <f t="shared" si="10"/>
        <v>*148*</v>
      </c>
      <c r="J150" s="65"/>
      <c r="K150" s="83" t="str">
        <f t="shared" si="12"/>
        <v>Evelynn Vermillion 3 F OLG</v>
      </c>
      <c r="M150" s="27"/>
      <c r="S150" s="27" t="b">
        <f t="shared" si="9"/>
        <v>0</v>
      </c>
    </row>
    <row r="151" spans="1:19" ht="62.25">
      <c r="A151" s="111">
        <v>149</v>
      </c>
      <c r="B151" s="27" t="s">
        <v>504</v>
      </c>
      <c r="C151" s="27" t="s">
        <v>503</v>
      </c>
      <c r="D151" s="27">
        <v>7</v>
      </c>
      <c r="E151" s="27" t="s">
        <v>215</v>
      </c>
      <c r="F151" s="27" t="s">
        <v>261</v>
      </c>
      <c r="G151" s="32" t="str">
        <f t="shared" si="11"/>
        <v>Cadet</v>
      </c>
      <c r="H151" s="70" t="s">
        <v>210</v>
      </c>
      <c r="I151" s="71" t="str">
        <f t="shared" si="10"/>
        <v>*149*</v>
      </c>
      <c r="J151" s="47"/>
      <c r="K151" s="83" t="str">
        <f t="shared" si="12"/>
        <v>Isabelle Vermillion 7 F OLG</v>
      </c>
      <c r="M151" s="27"/>
      <c r="S151" s="27" t="b">
        <f t="shared" si="9"/>
        <v>0</v>
      </c>
    </row>
    <row r="152" spans="1:19" ht="62.25">
      <c r="A152" s="111">
        <v>150</v>
      </c>
      <c r="B152" s="19" t="s">
        <v>366</v>
      </c>
      <c r="C152" s="19" t="s">
        <v>263</v>
      </c>
      <c r="D152" s="19">
        <v>4</v>
      </c>
      <c r="E152" s="19" t="s">
        <v>212</v>
      </c>
      <c r="F152" s="19" t="s">
        <v>258</v>
      </c>
      <c r="G152" s="32" t="str">
        <f t="shared" si="11"/>
        <v>34</v>
      </c>
      <c r="H152" s="70" t="s">
        <v>210</v>
      </c>
      <c r="I152" s="71" t="str">
        <f t="shared" si="10"/>
        <v>*150*</v>
      </c>
      <c r="J152" s="47"/>
      <c r="K152" s="83" t="str">
        <f t="shared" si="12"/>
        <v>Tyler Allen 4 M SSFC</v>
      </c>
      <c r="M152" s="27"/>
      <c r="S152" s="27" t="b">
        <f t="shared" si="9"/>
        <v>0</v>
      </c>
    </row>
    <row r="153" spans="1:19" ht="62.25">
      <c r="A153" s="111">
        <v>151</v>
      </c>
      <c r="B153" s="19" t="s">
        <v>505</v>
      </c>
      <c r="C153" s="19" t="s">
        <v>506</v>
      </c>
      <c r="D153" s="19">
        <v>5</v>
      </c>
      <c r="E153" s="19" t="s">
        <v>212</v>
      </c>
      <c r="F153" s="19" t="s">
        <v>261</v>
      </c>
      <c r="G153" s="32" t="str">
        <f t="shared" si="11"/>
        <v>56</v>
      </c>
      <c r="H153" s="70" t="s">
        <v>210</v>
      </c>
      <c r="I153" s="71" t="str">
        <f t="shared" si="10"/>
        <v>*151*</v>
      </c>
      <c r="J153" s="47"/>
      <c r="K153" s="83" t="str">
        <f t="shared" si="12"/>
        <v>Audie Altherr 5 F SSFC</v>
      </c>
      <c r="S153" s="27" t="b">
        <f t="shared" si="9"/>
        <v>0</v>
      </c>
    </row>
    <row r="154" spans="1:19" ht="62.25">
      <c r="A154" s="111">
        <v>152</v>
      </c>
      <c r="B154" s="19" t="s">
        <v>507</v>
      </c>
      <c r="C154" s="19" t="s">
        <v>508</v>
      </c>
      <c r="D154" s="19">
        <v>6</v>
      </c>
      <c r="E154" s="19" t="s">
        <v>212</v>
      </c>
      <c r="F154" s="19" t="s">
        <v>258</v>
      </c>
      <c r="G154" s="32" t="str">
        <f t="shared" si="11"/>
        <v>56</v>
      </c>
      <c r="H154" s="70" t="s">
        <v>210</v>
      </c>
      <c r="I154" s="71" t="str">
        <f t="shared" si="10"/>
        <v>*152*</v>
      </c>
      <c r="J154" s="47"/>
      <c r="K154" s="83" t="str">
        <f t="shared" si="12"/>
        <v>Gabe Argiris 6 M SSFC</v>
      </c>
      <c r="S154" s="27" t="b">
        <f t="shared" si="9"/>
        <v>0</v>
      </c>
    </row>
    <row r="155" spans="1:19" ht="62.25">
      <c r="A155" s="111">
        <v>153</v>
      </c>
      <c r="B155" s="19" t="s">
        <v>509</v>
      </c>
      <c r="C155" s="19" t="s">
        <v>508</v>
      </c>
      <c r="D155" s="19">
        <v>5</v>
      </c>
      <c r="E155" s="19" t="s">
        <v>212</v>
      </c>
      <c r="F155" s="19" t="s">
        <v>261</v>
      </c>
      <c r="G155" s="32" t="str">
        <f t="shared" si="11"/>
        <v>56</v>
      </c>
      <c r="H155" s="70" t="s">
        <v>210</v>
      </c>
      <c r="I155" s="71" t="str">
        <f t="shared" si="10"/>
        <v>*153*</v>
      </c>
      <c r="J155" s="47"/>
      <c r="K155" s="83" t="str">
        <f t="shared" si="12"/>
        <v>Lilah Argiris 5 F SSFC</v>
      </c>
      <c r="S155" s="27" t="b">
        <f t="shared" si="9"/>
        <v>0</v>
      </c>
    </row>
    <row r="156" spans="1:19" ht="62.25">
      <c r="A156" s="111">
        <v>154</v>
      </c>
      <c r="B156" s="19" t="s">
        <v>426</v>
      </c>
      <c r="C156" s="19" t="s">
        <v>510</v>
      </c>
      <c r="D156" s="19">
        <v>4</v>
      </c>
      <c r="E156" s="19" t="s">
        <v>212</v>
      </c>
      <c r="F156" s="19" t="s">
        <v>258</v>
      </c>
      <c r="G156" s="32" t="str">
        <f t="shared" si="11"/>
        <v>34</v>
      </c>
      <c r="H156" s="70" t="s">
        <v>210</v>
      </c>
      <c r="I156" s="71" t="str">
        <f t="shared" si="10"/>
        <v>*154*</v>
      </c>
      <c r="J156" s="47"/>
      <c r="K156" s="83" t="str">
        <f t="shared" si="12"/>
        <v>Lucas Back 4 M SSFC</v>
      </c>
      <c r="S156" s="27" t="b">
        <f t="shared" si="9"/>
        <v>0</v>
      </c>
    </row>
    <row r="157" spans="1:19" ht="62.25">
      <c r="A157" s="111">
        <v>155</v>
      </c>
      <c r="B157" s="19" t="s">
        <v>511</v>
      </c>
      <c r="C157" s="19" t="s">
        <v>510</v>
      </c>
      <c r="D157" s="19">
        <v>6</v>
      </c>
      <c r="E157" s="19" t="s">
        <v>212</v>
      </c>
      <c r="F157" s="19" t="s">
        <v>261</v>
      </c>
      <c r="G157" s="32" t="str">
        <f t="shared" si="11"/>
        <v>56</v>
      </c>
      <c r="H157" s="70" t="s">
        <v>210</v>
      </c>
      <c r="I157" s="71" t="str">
        <f t="shared" si="10"/>
        <v>*155*</v>
      </c>
      <c r="J157" s="47"/>
      <c r="K157" s="83" t="str">
        <f t="shared" si="12"/>
        <v>Madalyn Back 6 F SSFC</v>
      </c>
      <c r="S157" s="27" t="b">
        <f t="shared" si="9"/>
        <v>0</v>
      </c>
    </row>
    <row r="158" spans="1:19" ht="62.25">
      <c r="A158" s="111">
        <v>156</v>
      </c>
      <c r="B158" s="19" t="s">
        <v>512</v>
      </c>
      <c r="C158" s="19" t="s">
        <v>513</v>
      </c>
      <c r="D158" s="19">
        <v>8</v>
      </c>
      <c r="E158" s="19" t="s">
        <v>212</v>
      </c>
      <c r="F158" s="19" t="s">
        <v>261</v>
      </c>
      <c r="G158" s="32" t="str">
        <f t="shared" si="11"/>
        <v>Cadet</v>
      </c>
      <c r="H158" s="70" t="s">
        <v>210</v>
      </c>
      <c r="I158" s="71" t="str">
        <f t="shared" si="10"/>
        <v>*156*</v>
      </c>
      <c r="J158" s="47"/>
      <c r="K158" s="83" t="str">
        <f t="shared" si="12"/>
        <v>Savannah Beck 8 F SSFC</v>
      </c>
      <c r="S158" s="27" t="b">
        <f t="shared" si="9"/>
        <v>0</v>
      </c>
    </row>
    <row r="159" spans="1:19" ht="62.25">
      <c r="A159" s="111">
        <v>157</v>
      </c>
      <c r="B159" s="19" t="s">
        <v>514</v>
      </c>
      <c r="C159" s="19" t="s">
        <v>515</v>
      </c>
      <c r="D159" s="19">
        <v>4</v>
      </c>
      <c r="E159" s="19" t="s">
        <v>212</v>
      </c>
      <c r="F159" s="19" t="s">
        <v>258</v>
      </c>
      <c r="G159" s="32" t="str">
        <f t="shared" si="11"/>
        <v>34</v>
      </c>
      <c r="H159" s="70" t="s">
        <v>210</v>
      </c>
      <c r="I159" s="71" t="str">
        <f t="shared" si="10"/>
        <v>*157*</v>
      </c>
      <c r="J159" s="47"/>
      <c r="K159" s="83" t="str">
        <f t="shared" si="12"/>
        <v>Parker Cipich 4 M SSFC</v>
      </c>
      <c r="S159" s="27" t="b">
        <f t="shared" si="9"/>
        <v>0</v>
      </c>
    </row>
    <row r="160" spans="1:19" ht="62.25">
      <c r="A160" s="111">
        <v>158</v>
      </c>
      <c r="B160" s="19" t="s">
        <v>362</v>
      </c>
      <c r="C160" s="19" t="s">
        <v>300</v>
      </c>
      <c r="D160" s="19">
        <v>4</v>
      </c>
      <c r="E160" s="19" t="s">
        <v>212</v>
      </c>
      <c r="F160" s="19" t="s">
        <v>258</v>
      </c>
      <c r="G160" s="32" t="str">
        <f t="shared" si="11"/>
        <v>34</v>
      </c>
      <c r="H160" s="70" t="s">
        <v>210</v>
      </c>
      <c r="I160" s="71" t="str">
        <f t="shared" si="10"/>
        <v>*158*</v>
      </c>
      <c r="J160" s="47"/>
      <c r="K160" s="83" t="str">
        <f t="shared" si="12"/>
        <v>Jacob Clark 4 M SSFC</v>
      </c>
      <c r="S160" s="27" t="b">
        <f t="shared" si="9"/>
        <v>0</v>
      </c>
    </row>
    <row r="161" spans="1:19" ht="62.25">
      <c r="A161" s="111">
        <v>159</v>
      </c>
      <c r="B161" s="19" t="s">
        <v>516</v>
      </c>
      <c r="C161" s="19" t="s">
        <v>300</v>
      </c>
      <c r="D161" s="19">
        <v>6</v>
      </c>
      <c r="E161" s="19" t="s">
        <v>212</v>
      </c>
      <c r="F161" s="19" t="s">
        <v>258</v>
      </c>
      <c r="G161" s="32" t="str">
        <f t="shared" si="11"/>
        <v>56</v>
      </c>
      <c r="H161" s="70" t="s">
        <v>210</v>
      </c>
      <c r="I161" s="71" t="str">
        <f t="shared" si="10"/>
        <v>*159*</v>
      </c>
      <c r="J161" s="47"/>
      <c r="K161" s="83" t="str">
        <f t="shared" si="12"/>
        <v>William Clark 6 M SSFC</v>
      </c>
      <c r="M161" s="27"/>
      <c r="S161" s="27" t="b">
        <f t="shared" si="9"/>
        <v>0</v>
      </c>
    </row>
    <row r="162" spans="1:19" ht="62.25">
      <c r="A162" s="111">
        <v>160</v>
      </c>
      <c r="B162" s="19" t="s">
        <v>362</v>
      </c>
      <c r="C162" s="19" t="s">
        <v>517</v>
      </c>
      <c r="D162" s="19">
        <v>6</v>
      </c>
      <c r="E162" s="19" t="s">
        <v>212</v>
      </c>
      <c r="F162" s="19" t="s">
        <v>258</v>
      </c>
      <c r="G162" s="32" t="str">
        <f t="shared" si="11"/>
        <v>56</v>
      </c>
      <c r="H162" s="70" t="s">
        <v>210</v>
      </c>
      <c r="I162" s="71" t="str">
        <f t="shared" si="10"/>
        <v>*160*</v>
      </c>
      <c r="J162" s="47"/>
      <c r="K162" s="83" t="str">
        <f t="shared" si="12"/>
        <v>Jacob Coppinger 6 M SSFC</v>
      </c>
      <c r="M162" s="27"/>
      <c r="S162" s="27" t="b">
        <f t="shared" si="9"/>
        <v>0</v>
      </c>
    </row>
    <row r="163" spans="1:19" ht="62.25">
      <c r="A163" s="111">
        <v>161</v>
      </c>
      <c r="B163" s="19" t="s">
        <v>279</v>
      </c>
      <c r="C163" s="19" t="s">
        <v>517</v>
      </c>
      <c r="D163" s="19">
        <v>8</v>
      </c>
      <c r="E163" s="19" t="s">
        <v>212</v>
      </c>
      <c r="F163" s="19" t="s">
        <v>261</v>
      </c>
      <c r="G163" s="32" t="str">
        <f t="shared" si="11"/>
        <v>Cadet</v>
      </c>
      <c r="H163" s="70" t="s">
        <v>210</v>
      </c>
      <c r="I163" s="71" t="str">
        <f t="shared" si="10"/>
        <v>*161*</v>
      </c>
      <c r="J163" s="47"/>
      <c r="K163" s="83" t="str">
        <f t="shared" si="12"/>
        <v>Lauren Coppinger 8 F SSFC</v>
      </c>
      <c r="M163" s="27"/>
      <c r="S163" s="27" t="b">
        <f t="shared" si="9"/>
        <v>0</v>
      </c>
    </row>
    <row r="164" spans="1:19" ht="62.25">
      <c r="A164" s="111">
        <v>162</v>
      </c>
      <c r="B164" s="19" t="s">
        <v>313</v>
      </c>
      <c r="C164" s="19" t="s">
        <v>518</v>
      </c>
      <c r="D164" s="19">
        <v>6</v>
      </c>
      <c r="E164" s="19" t="s">
        <v>212</v>
      </c>
      <c r="F164" s="19" t="s">
        <v>261</v>
      </c>
      <c r="G164" s="32" t="str">
        <f t="shared" si="11"/>
        <v>56</v>
      </c>
      <c r="H164" s="70" t="s">
        <v>210</v>
      </c>
      <c r="I164" s="71" t="str">
        <f t="shared" si="10"/>
        <v>*162*</v>
      </c>
      <c r="J164" s="47"/>
      <c r="K164" s="83" t="str">
        <f t="shared" si="12"/>
        <v>Ava Cox 6 F SSFC</v>
      </c>
      <c r="M164" s="27"/>
      <c r="S164" s="27" t="b">
        <f t="shared" si="9"/>
        <v>0</v>
      </c>
    </row>
    <row r="165" spans="1:19" ht="62.25">
      <c r="A165" s="111">
        <v>163</v>
      </c>
      <c r="B165" s="19" t="s">
        <v>519</v>
      </c>
      <c r="C165" s="19" t="s">
        <v>518</v>
      </c>
      <c r="D165" s="19">
        <v>7</v>
      </c>
      <c r="E165" s="19" t="s">
        <v>212</v>
      </c>
      <c r="F165" s="19" t="s">
        <v>258</v>
      </c>
      <c r="G165" s="32" t="str">
        <f t="shared" si="11"/>
        <v>Cadet</v>
      </c>
      <c r="H165" s="70" t="s">
        <v>210</v>
      </c>
      <c r="I165" s="71" t="str">
        <f t="shared" si="10"/>
        <v>*163*</v>
      </c>
      <c r="J165" s="47"/>
      <c r="K165" s="83" t="str">
        <f t="shared" si="12"/>
        <v>Cameron Cox 7 M SSFC</v>
      </c>
      <c r="M165" s="27"/>
      <c r="S165" s="27" t="b">
        <f t="shared" si="9"/>
        <v>0</v>
      </c>
    </row>
    <row r="166" spans="1:19" ht="62.25">
      <c r="A166" s="111">
        <v>164</v>
      </c>
      <c r="B166" s="19" t="s">
        <v>520</v>
      </c>
      <c r="C166" s="19" t="s">
        <v>518</v>
      </c>
      <c r="D166" s="19">
        <v>7</v>
      </c>
      <c r="E166" s="19" t="s">
        <v>212</v>
      </c>
      <c r="F166" s="19" t="s">
        <v>258</v>
      </c>
      <c r="G166" s="32" t="str">
        <f t="shared" si="11"/>
        <v>Cadet</v>
      </c>
      <c r="H166" s="70" t="s">
        <v>210</v>
      </c>
      <c r="I166" s="71" t="str">
        <f t="shared" si="10"/>
        <v>*164*</v>
      </c>
      <c r="J166" s="47"/>
      <c r="K166" s="83" t="str">
        <f t="shared" si="12"/>
        <v>Tanner Cox 7 M SSFC</v>
      </c>
      <c r="M166" s="27"/>
      <c r="S166" s="27" t="b">
        <f t="shared" si="9"/>
        <v>0</v>
      </c>
    </row>
    <row r="167" spans="1:19" ht="62.25">
      <c r="A167" s="111">
        <v>165</v>
      </c>
      <c r="B167" s="19" t="s">
        <v>301</v>
      </c>
      <c r="C167" s="19" t="s">
        <v>521</v>
      </c>
      <c r="D167" s="19">
        <v>7</v>
      </c>
      <c r="E167" s="19" t="s">
        <v>212</v>
      </c>
      <c r="F167" s="19" t="s">
        <v>258</v>
      </c>
      <c r="G167" s="32" t="str">
        <f t="shared" si="11"/>
        <v>Cadet</v>
      </c>
      <c r="H167" s="70" t="s">
        <v>210</v>
      </c>
      <c r="I167" s="71" t="str">
        <f t="shared" si="10"/>
        <v>*165*</v>
      </c>
      <c r="J167" s="47"/>
      <c r="K167" s="83" t="str">
        <f t="shared" si="12"/>
        <v>Anthony  Cuadros 7 M SSFC</v>
      </c>
      <c r="M167" s="27"/>
      <c r="S167" s="27" t="b">
        <f t="shared" si="9"/>
        <v>0</v>
      </c>
    </row>
    <row r="168" spans="1:19" ht="62.25">
      <c r="A168" s="111">
        <v>166</v>
      </c>
      <c r="B168" s="19" t="s">
        <v>522</v>
      </c>
      <c r="C168" s="19" t="s">
        <v>521</v>
      </c>
      <c r="D168" s="19">
        <v>4</v>
      </c>
      <c r="E168" s="19" t="s">
        <v>212</v>
      </c>
      <c r="F168" s="19" t="s">
        <v>258</v>
      </c>
      <c r="G168" s="32" t="str">
        <f t="shared" si="11"/>
        <v>34</v>
      </c>
      <c r="H168" s="70" t="s">
        <v>210</v>
      </c>
      <c r="I168" s="71" t="str">
        <f t="shared" si="10"/>
        <v>*166*</v>
      </c>
      <c r="J168" s="47"/>
      <c r="K168" s="83" t="str">
        <f t="shared" si="12"/>
        <v>Matthew  Cuadros 4 M SSFC</v>
      </c>
      <c r="M168" s="27"/>
      <c r="S168" s="27" t="b">
        <f t="shared" si="9"/>
        <v>0</v>
      </c>
    </row>
    <row r="169" spans="1:19" ht="62.25">
      <c r="A169" s="111">
        <v>167</v>
      </c>
      <c r="B169" s="19" t="s">
        <v>523</v>
      </c>
      <c r="C169" s="19" t="s">
        <v>524</v>
      </c>
      <c r="D169" s="19">
        <v>7</v>
      </c>
      <c r="E169" s="19" t="s">
        <v>212</v>
      </c>
      <c r="F169" s="19" t="s">
        <v>261</v>
      </c>
      <c r="G169" s="32" t="str">
        <f t="shared" si="11"/>
        <v>Cadet</v>
      </c>
      <c r="H169" s="70" t="s">
        <v>210</v>
      </c>
      <c r="I169" s="71" t="str">
        <f t="shared" si="10"/>
        <v>*167*</v>
      </c>
      <c r="J169" s="47"/>
      <c r="K169" s="83" t="str">
        <f t="shared" si="12"/>
        <v>Evie Eble 7 F SSFC</v>
      </c>
      <c r="M169" s="27"/>
      <c r="S169" s="27" t="b">
        <f t="shared" si="9"/>
        <v>0</v>
      </c>
    </row>
    <row r="170" spans="1:19" ht="62.25">
      <c r="A170" s="111">
        <v>168</v>
      </c>
      <c r="B170" s="19" t="s">
        <v>525</v>
      </c>
      <c r="C170" s="19" t="s">
        <v>524</v>
      </c>
      <c r="D170" s="19">
        <v>6</v>
      </c>
      <c r="E170" s="19" t="s">
        <v>212</v>
      </c>
      <c r="F170" s="19" t="s">
        <v>261</v>
      </c>
      <c r="G170" s="32" t="str">
        <f t="shared" si="11"/>
        <v>56</v>
      </c>
      <c r="H170" s="70" t="s">
        <v>210</v>
      </c>
      <c r="I170" s="71" t="str">
        <f t="shared" si="10"/>
        <v>*168*</v>
      </c>
      <c r="J170" s="47"/>
      <c r="K170" s="83" t="str">
        <f t="shared" si="12"/>
        <v>Noel Eble 6 F SSFC</v>
      </c>
      <c r="M170" s="27"/>
      <c r="S170" s="27" t="b">
        <f t="shared" si="9"/>
        <v>0</v>
      </c>
    </row>
    <row r="171" spans="1:19" ht="62.25">
      <c r="A171" s="111">
        <v>169</v>
      </c>
      <c r="B171" s="19" t="s">
        <v>383</v>
      </c>
      <c r="C171" s="19" t="s">
        <v>524</v>
      </c>
      <c r="D171" s="19">
        <v>4</v>
      </c>
      <c r="E171" s="19" t="s">
        <v>212</v>
      </c>
      <c r="F171" s="19" t="s">
        <v>258</v>
      </c>
      <c r="G171" s="32" t="str">
        <f t="shared" si="11"/>
        <v>34</v>
      </c>
      <c r="H171" s="70" t="s">
        <v>210</v>
      </c>
      <c r="I171" s="71" t="str">
        <f t="shared" si="10"/>
        <v>*169*</v>
      </c>
      <c r="J171" s="47"/>
      <c r="K171" s="83" t="str">
        <f t="shared" si="12"/>
        <v>Xavier Eble 4 M SSFC</v>
      </c>
      <c r="M171" s="27"/>
      <c r="S171" s="27" t="b">
        <f t="shared" si="9"/>
        <v>0</v>
      </c>
    </row>
    <row r="172" spans="1:19" ht="62.25">
      <c r="A172" s="111">
        <v>170</v>
      </c>
      <c r="B172" s="19" t="s">
        <v>526</v>
      </c>
      <c r="C172" s="19" t="s">
        <v>527</v>
      </c>
      <c r="D172" s="19">
        <v>8</v>
      </c>
      <c r="E172" s="19" t="s">
        <v>212</v>
      </c>
      <c r="F172" s="19" t="s">
        <v>261</v>
      </c>
      <c r="G172" s="32" t="str">
        <f t="shared" si="11"/>
        <v>Cadet</v>
      </c>
      <c r="H172" s="70" t="s">
        <v>210</v>
      </c>
      <c r="I172" s="71" t="str">
        <f t="shared" si="10"/>
        <v>*170*</v>
      </c>
      <c r="J172" s="47"/>
      <c r="K172" s="83" t="str">
        <f t="shared" si="12"/>
        <v>Kalie Garnel 8 F SSFC</v>
      </c>
      <c r="M172" s="27"/>
      <c r="S172" s="27" t="b">
        <f t="shared" si="9"/>
        <v>0</v>
      </c>
    </row>
    <row r="173" spans="1:19" ht="62.25">
      <c r="A173" s="111">
        <v>171</v>
      </c>
      <c r="B173" s="19" t="s">
        <v>313</v>
      </c>
      <c r="C173" s="19" t="s">
        <v>528</v>
      </c>
      <c r="D173" s="19">
        <v>3</v>
      </c>
      <c r="E173" s="19" t="s">
        <v>212</v>
      </c>
      <c r="F173" s="19" t="s">
        <v>261</v>
      </c>
      <c r="G173" s="32" t="str">
        <f t="shared" si="11"/>
        <v>34</v>
      </c>
      <c r="H173" s="70" t="s">
        <v>210</v>
      </c>
      <c r="I173" s="71" t="str">
        <f t="shared" si="10"/>
        <v>*171*</v>
      </c>
      <c r="J173" s="47"/>
      <c r="K173" s="83" t="str">
        <f t="shared" si="12"/>
        <v>Ava Giacobbe 3 F SSFC</v>
      </c>
      <c r="M173" s="27"/>
      <c r="S173" s="27" t="b">
        <f t="shared" si="9"/>
        <v>0</v>
      </c>
    </row>
    <row r="174" spans="1:19" ht="62.25">
      <c r="A174" s="111">
        <v>172</v>
      </c>
      <c r="B174" s="19" t="s">
        <v>529</v>
      </c>
      <c r="C174" s="19" t="s">
        <v>530</v>
      </c>
      <c r="D174" s="19">
        <v>5</v>
      </c>
      <c r="E174" s="19" t="s">
        <v>212</v>
      </c>
      <c r="F174" s="19" t="s">
        <v>261</v>
      </c>
      <c r="G174" s="32" t="str">
        <f t="shared" si="11"/>
        <v>56</v>
      </c>
      <c r="H174" s="70" t="s">
        <v>210</v>
      </c>
      <c r="I174" s="71" t="str">
        <f t="shared" si="10"/>
        <v>*172*</v>
      </c>
      <c r="J174" s="47"/>
      <c r="K174" s="83" t="str">
        <f t="shared" si="12"/>
        <v>Alexa Griffin 5 F SSFC</v>
      </c>
      <c r="M174" s="27"/>
      <c r="S174" s="27" t="b">
        <f t="shared" si="9"/>
        <v>0</v>
      </c>
    </row>
    <row r="175" spans="1:19" ht="62.25">
      <c r="A175" s="111">
        <v>173</v>
      </c>
      <c r="B175" s="19" t="s">
        <v>531</v>
      </c>
      <c r="C175" s="19" t="s">
        <v>532</v>
      </c>
      <c r="D175" s="19">
        <v>6</v>
      </c>
      <c r="E175" s="19" t="s">
        <v>212</v>
      </c>
      <c r="F175" s="19" t="s">
        <v>261</v>
      </c>
      <c r="G175" s="32" t="str">
        <f t="shared" si="11"/>
        <v>56</v>
      </c>
      <c r="H175" s="70" t="s">
        <v>210</v>
      </c>
      <c r="I175" s="71" t="str">
        <f t="shared" si="10"/>
        <v>*173*</v>
      </c>
      <c r="J175" s="47"/>
      <c r="K175" s="83" t="str">
        <f t="shared" si="12"/>
        <v>Alana Hawkins 6 F SSFC</v>
      </c>
      <c r="L175" s="27"/>
      <c r="S175" s="27" t="b">
        <f t="shared" si="9"/>
        <v>0</v>
      </c>
    </row>
    <row r="176" spans="1:19" ht="62.25">
      <c r="A176" s="111">
        <v>174</v>
      </c>
      <c r="B176" s="19" t="s">
        <v>533</v>
      </c>
      <c r="C176" s="19" t="s">
        <v>532</v>
      </c>
      <c r="D176" s="19">
        <v>4</v>
      </c>
      <c r="E176" s="19" t="s">
        <v>212</v>
      </c>
      <c r="F176" s="19" t="s">
        <v>258</v>
      </c>
      <c r="G176" s="32" t="str">
        <f t="shared" si="11"/>
        <v>34</v>
      </c>
      <c r="H176" s="70" t="s">
        <v>210</v>
      </c>
      <c r="I176" s="71" t="str">
        <f t="shared" si="10"/>
        <v>*174*</v>
      </c>
      <c r="J176" s="47"/>
      <c r="K176" s="83" t="str">
        <f t="shared" si="12"/>
        <v>Isais Hawkins 4 M SSFC</v>
      </c>
      <c r="L176" s="27"/>
      <c r="S176" s="27" t="b">
        <f t="shared" si="9"/>
        <v>0</v>
      </c>
    </row>
    <row r="177" spans="1:19" ht="62.25">
      <c r="A177" s="111">
        <v>175</v>
      </c>
      <c r="B177" s="19" t="s">
        <v>230</v>
      </c>
      <c r="C177" s="19" t="s">
        <v>534</v>
      </c>
      <c r="D177" s="19">
        <v>4</v>
      </c>
      <c r="E177" s="19" t="s">
        <v>212</v>
      </c>
      <c r="F177" s="19" t="s">
        <v>258</v>
      </c>
      <c r="G177" s="32" t="str">
        <f t="shared" si="11"/>
        <v>34</v>
      </c>
      <c r="H177" s="70" t="s">
        <v>210</v>
      </c>
      <c r="I177" s="71" t="str">
        <f t="shared" si="10"/>
        <v>*175*</v>
      </c>
      <c r="J177" s="47"/>
      <c r="K177" s="83" t="str">
        <f t="shared" si="12"/>
        <v>Alex Hazard 4 M SSFC</v>
      </c>
      <c r="L177" s="27"/>
      <c r="M177" s="56"/>
      <c r="S177" s="27" t="b">
        <f t="shared" si="9"/>
        <v>0</v>
      </c>
    </row>
    <row r="178" spans="1:19" ht="62.25">
      <c r="A178" s="111">
        <v>176</v>
      </c>
      <c r="B178" s="19" t="s">
        <v>262</v>
      </c>
      <c r="C178" s="19" t="s">
        <v>534</v>
      </c>
      <c r="D178" s="19">
        <v>4</v>
      </c>
      <c r="E178" s="19" t="s">
        <v>212</v>
      </c>
      <c r="F178" s="19" t="s">
        <v>258</v>
      </c>
      <c r="G178" s="32" t="str">
        <f t="shared" si="11"/>
        <v>34</v>
      </c>
      <c r="H178" s="70" t="s">
        <v>210</v>
      </c>
      <c r="I178" s="71" t="str">
        <f t="shared" si="10"/>
        <v>*176*</v>
      </c>
      <c r="J178" s="47"/>
      <c r="K178" s="83" t="str">
        <f t="shared" si="12"/>
        <v>Charlie Hazard 4 M SSFC</v>
      </c>
      <c r="L178" s="27"/>
      <c r="S178" s="27" t="b">
        <f t="shared" si="9"/>
        <v>0</v>
      </c>
    </row>
    <row r="179" spans="1:19" ht="62.25">
      <c r="A179" s="111">
        <v>177</v>
      </c>
      <c r="B179" s="19" t="s">
        <v>535</v>
      </c>
      <c r="C179" s="19" t="s">
        <v>536</v>
      </c>
      <c r="D179" s="19">
        <v>6</v>
      </c>
      <c r="E179" s="19" t="s">
        <v>212</v>
      </c>
      <c r="F179" s="19" t="s">
        <v>258</v>
      </c>
      <c r="G179" s="32" t="str">
        <f t="shared" si="11"/>
        <v>56</v>
      </c>
      <c r="H179" s="70" t="s">
        <v>210</v>
      </c>
      <c r="I179" s="71" t="str">
        <f t="shared" si="10"/>
        <v>*177*</v>
      </c>
      <c r="J179" s="47"/>
      <c r="K179" s="83" t="str">
        <f t="shared" si="12"/>
        <v>Zachary Hellinga 6 M SSFC</v>
      </c>
      <c r="L179" s="27"/>
      <c r="S179" s="27" t="b">
        <f t="shared" si="9"/>
        <v>0</v>
      </c>
    </row>
    <row r="180" spans="1:19" ht="62.25">
      <c r="A180" s="111">
        <v>178</v>
      </c>
      <c r="B180" s="19" t="s">
        <v>537</v>
      </c>
      <c r="C180" s="19" t="s">
        <v>538</v>
      </c>
      <c r="D180" s="19">
        <v>3</v>
      </c>
      <c r="E180" s="19" t="s">
        <v>212</v>
      </c>
      <c r="F180" s="19" t="s">
        <v>258</v>
      </c>
      <c r="G180" s="32" t="str">
        <f t="shared" si="11"/>
        <v>34</v>
      </c>
      <c r="H180" s="70" t="s">
        <v>210</v>
      </c>
      <c r="I180" s="71" t="str">
        <f t="shared" si="10"/>
        <v>*178*</v>
      </c>
      <c r="J180" s="47"/>
      <c r="K180" s="83" t="str">
        <f t="shared" si="12"/>
        <v>Bo Huff 3 M SSFC</v>
      </c>
      <c r="S180" s="27" t="b">
        <f t="shared" si="9"/>
        <v>0</v>
      </c>
    </row>
    <row r="181" spans="1:19" ht="62.25">
      <c r="A181" s="111">
        <v>179</v>
      </c>
      <c r="B181" s="19" t="s">
        <v>539</v>
      </c>
      <c r="C181" s="19" t="s">
        <v>538</v>
      </c>
      <c r="D181" s="19">
        <v>7</v>
      </c>
      <c r="E181" s="19" t="s">
        <v>212</v>
      </c>
      <c r="F181" s="19" t="s">
        <v>258</v>
      </c>
      <c r="G181" s="32" t="str">
        <f t="shared" si="11"/>
        <v>Cadet</v>
      </c>
      <c r="H181" s="70" t="s">
        <v>210</v>
      </c>
      <c r="I181" s="71" t="str">
        <f t="shared" si="10"/>
        <v>*179*</v>
      </c>
      <c r="J181" s="47"/>
      <c r="K181" s="83" t="str">
        <f t="shared" si="12"/>
        <v>Cole Huff 7 M SSFC</v>
      </c>
      <c r="S181" s="27" t="b">
        <f t="shared" si="9"/>
        <v>0</v>
      </c>
    </row>
    <row r="182" spans="1:19" ht="62.25">
      <c r="A182" s="111">
        <v>180</v>
      </c>
      <c r="B182" s="19" t="s">
        <v>540</v>
      </c>
      <c r="C182" s="19" t="s">
        <v>541</v>
      </c>
      <c r="D182" s="19">
        <v>5</v>
      </c>
      <c r="E182" s="19" t="s">
        <v>212</v>
      </c>
      <c r="F182" s="19" t="s">
        <v>261</v>
      </c>
      <c r="G182" s="32" t="str">
        <f t="shared" si="11"/>
        <v>56</v>
      </c>
      <c r="H182" s="70" t="s">
        <v>210</v>
      </c>
      <c r="I182" s="71" t="str">
        <f t="shared" si="10"/>
        <v>*180*</v>
      </c>
      <c r="J182" s="47"/>
      <c r="K182" s="83" t="str">
        <f t="shared" si="12"/>
        <v>Emma Karns 5 F SSFC</v>
      </c>
      <c r="L182" s="27"/>
      <c r="N182" s="27"/>
      <c r="O182" s="27"/>
      <c r="P182" s="27"/>
      <c r="Q182" s="27"/>
      <c r="S182" s="27" t="b">
        <f t="shared" si="9"/>
        <v>0</v>
      </c>
    </row>
    <row r="183" spans="1:19" ht="62.25">
      <c r="A183" s="111">
        <v>181</v>
      </c>
      <c r="B183" s="19" t="s">
        <v>542</v>
      </c>
      <c r="C183" s="19" t="s">
        <v>543</v>
      </c>
      <c r="D183" s="19">
        <v>5</v>
      </c>
      <c r="E183" s="19" t="s">
        <v>212</v>
      </c>
      <c r="F183" s="19" t="s">
        <v>261</v>
      </c>
      <c r="G183" s="32" t="str">
        <f t="shared" si="11"/>
        <v>56</v>
      </c>
      <c r="H183" s="70" t="s">
        <v>210</v>
      </c>
      <c r="I183" s="71" t="str">
        <f t="shared" si="10"/>
        <v>*181*</v>
      </c>
      <c r="J183" s="47"/>
      <c r="K183" s="83" t="str">
        <f t="shared" si="12"/>
        <v>Evelyn Lewis 5 F SSFC</v>
      </c>
      <c r="L183" s="27"/>
      <c r="N183" s="27"/>
      <c r="O183" s="27"/>
      <c r="P183" s="27"/>
      <c r="Q183" s="27"/>
      <c r="S183" s="27" t="b">
        <f t="shared" si="9"/>
        <v>0</v>
      </c>
    </row>
    <row r="184" spans="1:19" ht="62.25">
      <c r="A184" s="111">
        <v>182</v>
      </c>
      <c r="B184" s="19" t="s">
        <v>544</v>
      </c>
      <c r="C184" s="19" t="s">
        <v>543</v>
      </c>
      <c r="D184" s="19">
        <v>8</v>
      </c>
      <c r="E184" s="19" t="s">
        <v>212</v>
      </c>
      <c r="F184" s="19" t="s">
        <v>261</v>
      </c>
      <c r="G184" s="32" t="str">
        <f t="shared" si="11"/>
        <v>Cadet</v>
      </c>
      <c r="H184" s="70" t="s">
        <v>210</v>
      </c>
      <c r="I184" s="71" t="str">
        <f t="shared" si="10"/>
        <v>*182*</v>
      </c>
      <c r="J184" s="47"/>
      <c r="K184" s="83" t="str">
        <f t="shared" si="12"/>
        <v>Sophia Lewis 8 F SSFC</v>
      </c>
      <c r="L184" s="27"/>
      <c r="N184" s="27"/>
      <c r="O184" s="27"/>
      <c r="P184" s="27"/>
      <c r="Q184" s="27"/>
      <c r="S184" s="27" t="b">
        <f t="shared" si="9"/>
        <v>0</v>
      </c>
    </row>
    <row r="185" spans="1:19" ht="62.25">
      <c r="A185" s="111">
        <v>183</v>
      </c>
      <c r="B185" s="19" t="s">
        <v>545</v>
      </c>
      <c r="C185" s="19" t="s">
        <v>546</v>
      </c>
      <c r="D185" s="19">
        <v>7</v>
      </c>
      <c r="E185" s="19" t="s">
        <v>212</v>
      </c>
      <c r="F185" s="19" t="s">
        <v>258</v>
      </c>
      <c r="G185" s="32" t="str">
        <f t="shared" si="11"/>
        <v>Cadet</v>
      </c>
      <c r="H185" s="70" t="s">
        <v>210</v>
      </c>
      <c r="I185" s="71" t="str">
        <f t="shared" si="10"/>
        <v>*183*</v>
      </c>
      <c r="J185" s="47"/>
      <c r="K185" s="83" t="str">
        <f t="shared" si="12"/>
        <v>Logan Linder 7 M SSFC</v>
      </c>
      <c r="L185" s="27"/>
      <c r="N185" s="27"/>
      <c r="O185" s="27"/>
      <c r="P185" s="27"/>
      <c r="Q185" s="27"/>
      <c r="S185" s="27" t="b">
        <f t="shared" si="9"/>
        <v>0</v>
      </c>
    </row>
    <row r="186" spans="1:19" ht="62.25">
      <c r="A186" s="111">
        <v>184</v>
      </c>
      <c r="B186" s="19" t="s">
        <v>468</v>
      </c>
      <c r="C186" s="19" t="s">
        <v>547</v>
      </c>
      <c r="D186" s="19">
        <v>6</v>
      </c>
      <c r="E186" s="19" t="s">
        <v>212</v>
      </c>
      <c r="F186" s="19" t="s">
        <v>258</v>
      </c>
      <c r="G186" s="32" t="str">
        <f t="shared" si="11"/>
        <v>56</v>
      </c>
      <c r="H186" s="70" t="s">
        <v>210</v>
      </c>
      <c r="I186" s="71" t="str">
        <f t="shared" si="10"/>
        <v>*184*</v>
      </c>
      <c r="J186" s="47"/>
      <c r="K186" s="83" t="str">
        <f t="shared" si="12"/>
        <v>Thomas Mallers 6 M SSFC</v>
      </c>
      <c r="L186" s="27"/>
      <c r="N186" s="27"/>
      <c r="O186" s="27"/>
      <c r="P186" s="27"/>
      <c r="Q186" s="27"/>
      <c r="S186" s="27" t="b">
        <f t="shared" si="9"/>
        <v>0</v>
      </c>
    </row>
    <row r="187" spans="1:19" ht="62.25">
      <c r="A187" s="111">
        <v>185</v>
      </c>
      <c r="B187" s="19" t="s">
        <v>548</v>
      </c>
      <c r="C187" s="19" t="s">
        <v>549</v>
      </c>
      <c r="D187" s="19">
        <v>6</v>
      </c>
      <c r="E187" s="19" t="s">
        <v>212</v>
      </c>
      <c r="F187" s="19" t="s">
        <v>261</v>
      </c>
      <c r="G187" s="32" t="str">
        <f t="shared" si="11"/>
        <v>56</v>
      </c>
      <c r="H187" s="70" t="s">
        <v>210</v>
      </c>
      <c r="I187" s="71" t="str">
        <f t="shared" si="10"/>
        <v>*185*</v>
      </c>
      <c r="J187" s="47"/>
      <c r="K187" s="83" t="str">
        <f t="shared" si="12"/>
        <v>Gretchen Meisberger 6 F SSFC</v>
      </c>
      <c r="L187" s="27"/>
      <c r="N187" s="27"/>
      <c r="O187" s="27"/>
      <c r="P187" s="27"/>
      <c r="Q187" s="27"/>
      <c r="S187" s="27" t="b">
        <f t="shared" si="9"/>
        <v>0</v>
      </c>
    </row>
    <row r="188" spans="1:19" ht="62.25">
      <c r="A188" s="111">
        <v>186</v>
      </c>
      <c r="B188" s="19" t="s">
        <v>550</v>
      </c>
      <c r="C188" s="19" t="s">
        <v>549</v>
      </c>
      <c r="D188" s="19">
        <v>8</v>
      </c>
      <c r="E188" s="19" t="s">
        <v>212</v>
      </c>
      <c r="F188" s="19" t="s">
        <v>261</v>
      </c>
      <c r="G188" s="32" t="str">
        <f t="shared" si="11"/>
        <v>Cadet</v>
      </c>
      <c r="H188" s="70" t="s">
        <v>210</v>
      </c>
      <c r="I188" s="71" t="str">
        <f t="shared" si="10"/>
        <v>*186*</v>
      </c>
      <c r="J188" s="47"/>
      <c r="K188" s="83" t="str">
        <f t="shared" si="12"/>
        <v>Kiersten Meisberger 8 F SSFC</v>
      </c>
      <c r="L188" s="27"/>
      <c r="N188" s="27"/>
      <c r="O188" s="27"/>
      <c r="P188" s="27"/>
      <c r="Q188" s="27"/>
      <c r="S188" s="27" t="b">
        <f t="shared" si="9"/>
        <v>0</v>
      </c>
    </row>
    <row r="189" spans="1:19" ht="62.25">
      <c r="A189" s="111">
        <v>187</v>
      </c>
      <c r="B189" s="19" t="s">
        <v>514</v>
      </c>
      <c r="C189" s="19" t="s">
        <v>551</v>
      </c>
      <c r="D189" s="19">
        <v>4</v>
      </c>
      <c r="E189" s="19" t="s">
        <v>212</v>
      </c>
      <c r="F189" s="19" t="s">
        <v>258</v>
      </c>
      <c r="G189" s="32" t="str">
        <f t="shared" si="11"/>
        <v>34</v>
      </c>
      <c r="H189" s="70" t="s">
        <v>210</v>
      </c>
      <c r="I189" s="71" t="str">
        <f t="shared" si="10"/>
        <v>*187*</v>
      </c>
      <c r="J189" s="47"/>
      <c r="K189" s="83" t="str">
        <f t="shared" si="12"/>
        <v>Parker Meyers 4 M SSFC</v>
      </c>
      <c r="L189" s="27"/>
      <c r="N189" s="27"/>
      <c r="O189" s="27"/>
      <c r="P189" s="27"/>
      <c r="Q189" s="27"/>
      <c r="S189" s="27" t="b">
        <f t="shared" si="9"/>
        <v>0</v>
      </c>
    </row>
    <row r="190" spans="1:19" ht="62.25">
      <c r="A190" s="111">
        <v>188</v>
      </c>
      <c r="B190" s="19" t="s">
        <v>313</v>
      </c>
      <c r="C190" s="19" t="s">
        <v>552</v>
      </c>
      <c r="D190" s="19">
        <v>3</v>
      </c>
      <c r="E190" s="19" t="s">
        <v>212</v>
      </c>
      <c r="F190" s="19" t="s">
        <v>261</v>
      </c>
      <c r="G190" s="32" t="str">
        <f t="shared" si="11"/>
        <v>34</v>
      </c>
      <c r="H190" s="70" t="s">
        <v>210</v>
      </c>
      <c r="I190" s="71" t="str">
        <f t="shared" si="10"/>
        <v>*188*</v>
      </c>
      <c r="J190" s="47"/>
      <c r="K190" s="83" t="str">
        <f t="shared" si="12"/>
        <v>Ava Nalley 3 F SSFC</v>
      </c>
      <c r="S190" s="27" t="b">
        <f t="shared" si="9"/>
        <v>0</v>
      </c>
    </row>
    <row r="191" spans="1:19" ht="62.25">
      <c r="A191" s="111">
        <v>189</v>
      </c>
      <c r="B191" s="19" t="s">
        <v>452</v>
      </c>
      <c r="C191" s="19" t="s">
        <v>552</v>
      </c>
      <c r="D191" s="19">
        <v>7</v>
      </c>
      <c r="E191" s="19" t="s">
        <v>212</v>
      </c>
      <c r="F191" s="19" t="s">
        <v>261</v>
      </c>
      <c r="G191" s="32" t="str">
        <f t="shared" si="11"/>
        <v>Cadet</v>
      </c>
      <c r="H191" s="70" t="s">
        <v>210</v>
      </c>
      <c r="I191" s="71" t="str">
        <f t="shared" si="10"/>
        <v>*189*</v>
      </c>
      <c r="J191" s="47"/>
      <c r="K191" s="83" t="str">
        <f t="shared" si="12"/>
        <v>Peyton Nalley 7 F SSFC</v>
      </c>
      <c r="S191" s="27" t="b">
        <f t="shared" si="9"/>
        <v>0</v>
      </c>
    </row>
    <row r="192" spans="1:19" ht="62.25">
      <c r="A192" s="111">
        <v>190</v>
      </c>
      <c r="B192" s="19" t="s">
        <v>553</v>
      </c>
      <c r="C192" s="19" t="s">
        <v>554</v>
      </c>
      <c r="D192" s="19">
        <v>3</v>
      </c>
      <c r="E192" s="19" t="s">
        <v>212</v>
      </c>
      <c r="F192" s="19" t="s">
        <v>261</v>
      </c>
      <c r="G192" s="32" t="str">
        <f t="shared" si="11"/>
        <v>34</v>
      </c>
      <c r="H192" s="70" t="s">
        <v>210</v>
      </c>
      <c r="I192" s="71" t="str">
        <f t="shared" si="10"/>
        <v>*190*</v>
      </c>
      <c r="J192" s="47"/>
      <c r="K192" s="83" t="str">
        <f t="shared" si="12"/>
        <v>Ellie Neufelder 3 F SSFC</v>
      </c>
      <c r="S192" s="27" t="b">
        <f t="shared" si="9"/>
        <v>0</v>
      </c>
    </row>
    <row r="193" spans="1:19" ht="62.25">
      <c r="A193" s="111">
        <v>191</v>
      </c>
      <c r="B193" s="19" t="s">
        <v>555</v>
      </c>
      <c r="C193" s="19" t="s">
        <v>554</v>
      </c>
      <c r="D193" s="19">
        <v>4</v>
      </c>
      <c r="E193" s="19" t="s">
        <v>212</v>
      </c>
      <c r="F193" s="19" t="s">
        <v>261</v>
      </c>
      <c r="G193" s="32" t="str">
        <f t="shared" si="11"/>
        <v>34</v>
      </c>
      <c r="H193" s="70" t="s">
        <v>210</v>
      </c>
      <c r="I193" s="71" t="str">
        <f t="shared" si="10"/>
        <v>*191*</v>
      </c>
      <c r="J193" s="47"/>
      <c r="K193" s="83" t="str">
        <f t="shared" si="12"/>
        <v>Lillie Neufelder 4 F SSFC</v>
      </c>
      <c r="S193" s="27" t="b">
        <f t="shared" si="9"/>
        <v>0</v>
      </c>
    </row>
    <row r="194" spans="1:19" ht="62.25">
      <c r="A194" s="111">
        <v>192</v>
      </c>
      <c r="B194" s="19" t="s">
        <v>556</v>
      </c>
      <c r="C194" s="19" t="s">
        <v>557</v>
      </c>
      <c r="D194" s="19">
        <v>4</v>
      </c>
      <c r="E194" s="19" t="s">
        <v>212</v>
      </c>
      <c r="F194" s="19" t="s">
        <v>258</v>
      </c>
      <c r="G194" s="32" t="str">
        <f t="shared" si="11"/>
        <v>34</v>
      </c>
      <c r="H194" s="70" t="s">
        <v>210</v>
      </c>
      <c r="I194" s="71" t="str">
        <f t="shared" si="10"/>
        <v>*192*</v>
      </c>
      <c r="J194" s="47"/>
      <c r="K194" s="83" t="str">
        <f t="shared" si="12"/>
        <v>Sam Rodgers 4 M SSFC</v>
      </c>
      <c r="S194" s="27" t="b">
        <f t="shared" ref="S194:S257" si="13">EXACT(A194,A195)</f>
        <v>0</v>
      </c>
    </row>
    <row r="195" spans="1:19" ht="62.25">
      <c r="A195" s="111">
        <v>193</v>
      </c>
      <c r="B195" s="19" t="s">
        <v>558</v>
      </c>
      <c r="C195" s="19" t="s">
        <v>559</v>
      </c>
      <c r="D195" s="19">
        <v>4</v>
      </c>
      <c r="E195" s="19" t="s">
        <v>212</v>
      </c>
      <c r="F195" s="19" t="s">
        <v>261</v>
      </c>
      <c r="G195" s="32" t="str">
        <f t="shared" si="11"/>
        <v>34</v>
      </c>
      <c r="H195" s="70" t="s">
        <v>210</v>
      </c>
      <c r="I195" s="71" t="str">
        <f t="shared" ref="I195:I258" si="14">CONCATENATE(H195,A195,H195)</f>
        <v>*193*</v>
      </c>
      <c r="J195" s="47"/>
      <c r="K195" s="83" t="str">
        <f t="shared" si="12"/>
        <v>Gabrielle Sallee 4 F SSFC</v>
      </c>
      <c r="S195" s="27" t="b">
        <f t="shared" si="13"/>
        <v>0</v>
      </c>
    </row>
    <row r="196" spans="1:19" ht="62.25">
      <c r="A196" s="111">
        <v>194</v>
      </c>
      <c r="B196" s="19" t="s">
        <v>560</v>
      </c>
      <c r="C196" s="19" t="s">
        <v>448</v>
      </c>
      <c r="D196" s="19">
        <v>3</v>
      </c>
      <c r="E196" s="19" t="s">
        <v>212</v>
      </c>
      <c r="F196" s="19" t="s">
        <v>258</v>
      </c>
      <c r="G196" s="32" t="str">
        <f t="shared" ref="G196:G259" si="15">IF(D196=8,"Cadet",IF(D196=7,"Cadet",IF(D196=6,"56",IF(D196=5,"56",IF(D196=4,"34",IF(D196=3,"34","No Group"))))))</f>
        <v>34</v>
      </c>
      <c r="H196" s="70" t="s">
        <v>210</v>
      </c>
      <c r="I196" s="71" t="str">
        <f t="shared" si="14"/>
        <v>*194*</v>
      </c>
      <c r="J196" s="47"/>
      <c r="K196" s="83" t="str">
        <f t="shared" si="12"/>
        <v>Matthias Sanchez 3 M SSFC</v>
      </c>
      <c r="S196" s="27" t="b">
        <f t="shared" si="13"/>
        <v>0</v>
      </c>
    </row>
    <row r="197" spans="1:19" ht="62.25">
      <c r="A197" s="111">
        <v>195</v>
      </c>
      <c r="B197" s="19" t="s">
        <v>561</v>
      </c>
      <c r="C197" s="19" t="s">
        <v>448</v>
      </c>
      <c r="D197" s="19">
        <v>4</v>
      </c>
      <c r="E197" s="19" t="s">
        <v>212</v>
      </c>
      <c r="F197" s="19" t="s">
        <v>258</v>
      </c>
      <c r="G197" s="32" t="str">
        <f t="shared" si="15"/>
        <v>34</v>
      </c>
      <c r="H197" s="70" t="s">
        <v>210</v>
      </c>
      <c r="I197" s="71" t="str">
        <f t="shared" si="14"/>
        <v>*195*</v>
      </c>
      <c r="J197" s="47"/>
      <c r="K197" s="83" t="str">
        <f t="shared" si="12"/>
        <v>Sebastian Sanchez 4 M SSFC</v>
      </c>
      <c r="L197" s="27"/>
      <c r="S197" s="27" t="b">
        <f t="shared" si="13"/>
        <v>0</v>
      </c>
    </row>
    <row r="198" spans="1:19" ht="62.25">
      <c r="A198" s="111">
        <v>196</v>
      </c>
      <c r="B198" s="19" t="s">
        <v>562</v>
      </c>
      <c r="C198" s="19" t="s">
        <v>563</v>
      </c>
      <c r="D198" s="19">
        <v>3</v>
      </c>
      <c r="E198" s="19" t="s">
        <v>212</v>
      </c>
      <c r="F198" s="19" t="s">
        <v>261</v>
      </c>
      <c r="G198" s="32" t="str">
        <f t="shared" si="15"/>
        <v>34</v>
      </c>
      <c r="H198" s="70" t="s">
        <v>210</v>
      </c>
      <c r="I198" s="71" t="str">
        <f t="shared" si="14"/>
        <v>*196*</v>
      </c>
      <c r="J198" s="47"/>
      <c r="K198" s="83" t="str">
        <f t="shared" si="12"/>
        <v>Adalie Schembra 3 F SSFC</v>
      </c>
      <c r="L198" s="27"/>
      <c r="S198" s="27" t="b">
        <f t="shared" si="13"/>
        <v>0</v>
      </c>
    </row>
    <row r="199" spans="1:19" ht="62.25">
      <c r="A199" s="111">
        <v>197</v>
      </c>
      <c r="B199" s="19" t="s">
        <v>564</v>
      </c>
      <c r="C199" s="19" t="s">
        <v>565</v>
      </c>
      <c r="D199" s="19">
        <v>5</v>
      </c>
      <c r="E199" s="19" t="s">
        <v>212</v>
      </c>
      <c r="F199" s="19" t="s">
        <v>258</v>
      </c>
      <c r="G199" s="32" t="str">
        <f t="shared" si="15"/>
        <v>56</v>
      </c>
      <c r="H199" s="70" t="s">
        <v>210</v>
      </c>
      <c r="I199" s="71" t="str">
        <f t="shared" si="14"/>
        <v>*197*</v>
      </c>
      <c r="J199" s="47"/>
      <c r="K199" s="83" t="str">
        <f t="shared" ref="K199:K262" si="16">CONCATENATE(B199," ",C199," ",D199," ",F199," ",E199)</f>
        <v>Richie Scheve 5 M SSFC</v>
      </c>
      <c r="L199" s="27"/>
      <c r="S199" s="27" t="b">
        <f t="shared" si="13"/>
        <v>0</v>
      </c>
    </row>
    <row r="200" spans="1:19" ht="62.25">
      <c r="A200" s="111">
        <v>198</v>
      </c>
      <c r="B200" s="19" t="s">
        <v>566</v>
      </c>
      <c r="C200" s="19" t="s">
        <v>567</v>
      </c>
      <c r="D200" s="19">
        <v>5</v>
      </c>
      <c r="E200" s="19" t="s">
        <v>212</v>
      </c>
      <c r="F200" s="19" t="s">
        <v>258</v>
      </c>
      <c r="G200" s="32" t="str">
        <f t="shared" si="15"/>
        <v>56</v>
      </c>
      <c r="H200" s="70" t="s">
        <v>210</v>
      </c>
      <c r="I200" s="71" t="str">
        <f t="shared" si="14"/>
        <v>*198*</v>
      </c>
      <c r="J200" s="47"/>
      <c r="K200" s="83" t="str">
        <f t="shared" si="16"/>
        <v>Luke Senac 5 M SSFC</v>
      </c>
      <c r="L200" s="19"/>
      <c r="M200" s="27"/>
      <c r="S200" s="27" t="b">
        <f t="shared" si="13"/>
        <v>0</v>
      </c>
    </row>
    <row r="201" spans="1:19" ht="62.25">
      <c r="A201" s="111">
        <v>199</v>
      </c>
      <c r="B201" s="19" t="s">
        <v>568</v>
      </c>
      <c r="C201" s="19" t="s">
        <v>569</v>
      </c>
      <c r="D201" s="19">
        <v>7</v>
      </c>
      <c r="E201" s="19" t="s">
        <v>212</v>
      </c>
      <c r="F201" s="19" t="s">
        <v>261</v>
      </c>
      <c r="G201" s="32" t="str">
        <f t="shared" si="15"/>
        <v>Cadet</v>
      </c>
      <c r="H201" s="70" t="s">
        <v>210</v>
      </c>
      <c r="I201" s="71" t="str">
        <f t="shared" si="14"/>
        <v>*199*</v>
      </c>
      <c r="J201" s="47"/>
      <c r="K201" s="83" t="str">
        <f t="shared" si="16"/>
        <v>Avalin Shirley 7 F SSFC</v>
      </c>
      <c r="L201" s="27"/>
      <c r="S201" s="27" t="b">
        <f t="shared" si="13"/>
        <v>0</v>
      </c>
    </row>
    <row r="202" spans="1:19" ht="62.25">
      <c r="A202" s="111">
        <v>200</v>
      </c>
      <c r="B202" s="19" t="s">
        <v>570</v>
      </c>
      <c r="C202" s="19" t="s">
        <v>569</v>
      </c>
      <c r="D202" s="19">
        <v>4</v>
      </c>
      <c r="E202" s="19" t="s">
        <v>212</v>
      </c>
      <c r="F202" s="19" t="s">
        <v>261</v>
      </c>
      <c r="G202" s="32" t="str">
        <f t="shared" si="15"/>
        <v>34</v>
      </c>
      <c r="H202" s="70" t="s">
        <v>210</v>
      </c>
      <c r="I202" s="71" t="str">
        <f t="shared" si="14"/>
        <v>*200*</v>
      </c>
      <c r="J202" s="47"/>
      <c r="K202" s="83" t="str">
        <f t="shared" si="16"/>
        <v>Maggie Shirley 4 F SSFC</v>
      </c>
      <c r="L202" s="27"/>
      <c r="S202" s="27" t="b">
        <f t="shared" si="13"/>
        <v>0</v>
      </c>
    </row>
    <row r="203" spans="1:19" ht="62.25">
      <c r="A203" s="111">
        <v>201</v>
      </c>
      <c r="B203" s="19" t="s">
        <v>571</v>
      </c>
      <c r="C203" s="19" t="s">
        <v>468</v>
      </c>
      <c r="D203" s="19">
        <v>4</v>
      </c>
      <c r="E203" s="19" t="s">
        <v>212</v>
      </c>
      <c r="F203" s="19" t="s">
        <v>258</v>
      </c>
      <c r="G203" s="32" t="str">
        <f t="shared" si="15"/>
        <v>34</v>
      </c>
      <c r="H203" s="70" t="s">
        <v>210</v>
      </c>
      <c r="I203" s="71" t="str">
        <f t="shared" si="14"/>
        <v>*201*</v>
      </c>
      <c r="J203" s="47"/>
      <c r="K203" s="83" t="str">
        <f t="shared" si="16"/>
        <v>Brayson Thomas 4 M SSFC</v>
      </c>
      <c r="L203" s="27"/>
      <c r="S203" s="27" t="b">
        <f t="shared" si="13"/>
        <v>0</v>
      </c>
    </row>
    <row r="204" spans="1:19" ht="62.25">
      <c r="A204" s="111">
        <v>202</v>
      </c>
      <c r="B204" s="19" t="s">
        <v>572</v>
      </c>
      <c r="C204" s="19" t="s">
        <v>573</v>
      </c>
      <c r="D204" s="19">
        <v>7</v>
      </c>
      <c r="E204" s="19" t="s">
        <v>212</v>
      </c>
      <c r="F204" s="19" t="s">
        <v>261</v>
      </c>
      <c r="G204" s="32" t="str">
        <f t="shared" si="15"/>
        <v>Cadet</v>
      </c>
      <c r="H204" s="70" t="s">
        <v>210</v>
      </c>
      <c r="I204" s="71" t="str">
        <f t="shared" si="14"/>
        <v>*202*</v>
      </c>
      <c r="J204" s="47"/>
      <c r="K204" s="83" t="str">
        <f t="shared" si="16"/>
        <v>Camden Timberlake 7 F SSFC</v>
      </c>
      <c r="L204" s="27"/>
      <c r="S204" s="27" t="b">
        <f t="shared" si="13"/>
        <v>0</v>
      </c>
    </row>
    <row r="205" spans="1:19" ht="62.25">
      <c r="A205" s="111">
        <v>203</v>
      </c>
      <c r="B205" s="19" t="s">
        <v>574</v>
      </c>
      <c r="C205" s="19" t="s">
        <v>573</v>
      </c>
      <c r="D205" s="19">
        <v>7</v>
      </c>
      <c r="E205" s="19" t="s">
        <v>212</v>
      </c>
      <c r="F205" s="19" t="s">
        <v>258</v>
      </c>
      <c r="G205" s="32" t="str">
        <f t="shared" si="15"/>
        <v>Cadet</v>
      </c>
      <c r="H205" s="70" t="s">
        <v>210</v>
      </c>
      <c r="I205" s="71" t="str">
        <f t="shared" si="14"/>
        <v>*203*</v>
      </c>
      <c r="J205" s="47"/>
      <c r="K205" s="83" t="str">
        <f t="shared" si="16"/>
        <v>Elijah Timberlake 7 M SSFC</v>
      </c>
      <c r="L205" s="27"/>
      <c r="S205" s="27" t="b">
        <f t="shared" si="13"/>
        <v>0</v>
      </c>
    </row>
    <row r="206" spans="1:19" ht="62.25">
      <c r="A206" s="111">
        <v>204</v>
      </c>
      <c r="B206" s="19" t="s">
        <v>540</v>
      </c>
      <c r="C206" s="19" t="s">
        <v>573</v>
      </c>
      <c r="D206" s="19">
        <v>6</v>
      </c>
      <c r="E206" s="19" t="s">
        <v>212</v>
      </c>
      <c r="F206" s="19" t="s">
        <v>261</v>
      </c>
      <c r="G206" s="32" t="str">
        <f t="shared" si="15"/>
        <v>56</v>
      </c>
      <c r="H206" s="70" t="s">
        <v>210</v>
      </c>
      <c r="I206" s="71" t="str">
        <f t="shared" si="14"/>
        <v>*204*</v>
      </c>
      <c r="J206" s="47"/>
      <c r="K206" s="83" t="str">
        <f t="shared" si="16"/>
        <v>Emma Timberlake 6 F SSFC</v>
      </c>
      <c r="L206" s="19"/>
      <c r="M206" s="27"/>
      <c r="S206" s="27" t="b">
        <f t="shared" si="13"/>
        <v>0</v>
      </c>
    </row>
    <row r="207" spans="1:19" ht="62.25">
      <c r="A207" s="111">
        <v>205</v>
      </c>
      <c r="B207" s="19" t="s">
        <v>358</v>
      </c>
      <c r="C207" s="19" t="s">
        <v>573</v>
      </c>
      <c r="D207" s="19">
        <v>6</v>
      </c>
      <c r="E207" s="19" t="s">
        <v>212</v>
      </c>
      <c r="F207" s="19" t="s">
        <v>258</v>
      </c>
      <c r="G207" s="32" t="str">
        <f t="shared" si="15"/>
        <v>56</v>
      </c>
      <c r="H207" s="70" t="s">
        <v>210</v>
      </c>
      <c r="I207" s="71" t="str">
        <f t="shared" si="14"/>
        <v>*205*</v>
      </c>
      <c r="J207" s="47"/>
      <c r="K207" s="83" t="str">
        <f t="shared" si="16"/>
        <v>Isaac Timberlake 6 M SSFC</v>
      </c>
      <c r="L207" s="19"/>
      <c r="M207" s="27"/>
      <c r="S207" s="27" t="b">
        <f t="shared" si="13"/>
        <v>0</v>
      </c>
    </row>
    <row r="208" spans="1:19" ht="62.25">
      <c r="A208" s="111">
        <v>206</v>
      </c>
      <c r="B208" s="19" t="s">
        <v>544</v>
      </c>
      <c r="C208" s="19" t="s">
        <v>573</v>
      </c>
      <c r="D208" s="19">
        <v>7</v>
      </c>
      <c r="E208" s="19" t="s">
        <v>212</v>
      </c>
      <c r="F208" s="19" t="s">
        <v>261</v>
      </c>
      <c r="G208" s="32" t="str">
        <f t="shared" si="15"/>
        <v>Cadet</v>
      </c>
      <c r="H208" s="70" t="s">
        <v>210</v>
      </c>
      <c r="I208" s="71" t="str">
        <f t="shared" si="14"/>
        <v>*206*</v>
      </c>
      <c r="J208" s="47"/>
      <c r="K208" s="83" t="str">
        <f t="shared" si="16"/>
        <v>Sophia Timberlake 7 F SSFC</v>
      </c>
      <c r="L208" s="19"/>
      <c r="M208" s="27"/>
      <c r="S208" s="27" t="b">
        <f t="shared" si="13"/>
        <v>0</v>
      </c>
    </row>
    <row r="209" spans="1:19" ht="62.25">
      <c r="A209" s="111">
        <v>207</v>
      </c>
      <c r="B209" s="19" t="s">
        <v>387</v>
      </c>
      <c r="C209" s="19" t="s">
        <v>575</v>
      </c>
      <c r="D209" s="19">
        <v>5</v>
      </c>
      <c r="E209" s="19" t="s">
        <v>212</v>
      </c>
      <c r="F209" s="19" t="s">
        <v>261</v>
      </c>
      <c r="G209" s="32" t="str">
        <f t="shared" si="15"/>
        <v>56</v>
      </c>
      <c r="H209" s="70" t="s">
        <v>210</v>
      </c>
      <c r="I209" s="71" t="str">
        <f t="shared" si="14"/>
        <v>*207*</v>
      </c>
      <c r="J209" s="47"/>
      <c r="K209" s="83" t="str">
        <f t="shared" si="16"/>
        <v>Megan Trieste 5 F SSFC</v>
      </c>
      <c r="L209" s="19"/>
      <c r="M209" s="27"/>
      <c r="S209" s="27" t="b">
        <f t="shared" si="13"/>
        <v>0</v>
      </c>
    </row>
    <row r="210" spans="1:19" ht="62.25">
      <c r="A210" s="111">
        <v>208</v>
      </c>
      <c r="B210" s="19" t="s">
        <v>576</v>
      </c>
      <c r="C210" s="19" t="s">
        <v>577</v>
      </c>
      <c r="D210" s="19">
        <v>3</v>
      </c>
      <c r="E210" s="19" t="s">
        <v>212</v>
      </c>
      <c r="F210" s="19" t="s">
        <v>261</v>
      </c>
      <c r="G210" s="32" t="str">
        <f t="shared" si="15"/>
        <v>34</v>
      </c>
      <c r="H210" s="70" t="s">
        <v>210</v>
      </c>
      <c r="I210" s="71" t="str">
        <f t="shared" si="14"/>
        <v>*208*</v>
      </c>
      <c r="J210" s="47"/>
      <c r="K210" s="83" t="str">
        <f t="shared" si="16"/>
        <v>Hannah Vander Luitgaren 3 F SSFC</v>
      </c>
      <c r="L210" s="19"/>
      <c r="M210" s="27"/>
      <c r="S210" s="27" t="b">
        <f t="shared" si="13"/>
        <v>0</v>
      </c>
    </row>
    <row r="211" spans="1:19" ht="62.25">
      <c r="A211" s="111">
        <v>209</v>
      </c>
      <c r="B211" s="19" t="s">
        <v>267</v>
      </c>
      <c r="C211" s="19" t="s">
        <v>577</v>
      </c>
      <c r="D211" s="19">
        <v>3</v>
      </c>
      <c r="E211" s="19" t="s">
        <v>212</v>
      </c>
      <c r="F211" s="19" t="s">
        <v>261</v>
      </c>
      <c r="G211" s="32" t="str">
        <f t="shared" si="15"/>
        <v>34</v>
      </c>
      <c r="H211" s="70" t="s">
        <v>210</v>
      </c>
      <c r="I211" s="71" t="str">
        <f t="shared" si="14"/>
        <v>*209*</v>
      </c>
      <c r="J211" s="47"/>
      <c r="K211" s="83" t="str">
        <f t="shared" si="16"/>
        <v>Olivia Vander Luitgaren 3 F SSFC</v>
      </c>
      <c r="L211" s="27"/>
      <c r="M211" s="27"/>
      <c r="S211" s="27" t="b">
        <f t="shared" si="13"/>
        <v>0</v>
      </c>
    </row>
    <row r="212" spans="1:19" ht="62.25">
      <c r="A212" s="111">
        <v>210</v>
      </c>
      <c r="B212" s="19" t="s">
        <v>556</v>
      </c>
      <c r="C212" s="19" t="s">
        <v>578</v>
      </c>
      <c r="D212" s="19">
        <v>8</v>
      </c>
      <c r="E212" s="19" t="s">
        <v>212</v>
      </c>
      <c r="F212" s="19" t="s">
        <v>258</v>
      </c>
      <c r="G212" s="32" t="str">
        <f t="shared" si="15"/>
        <v>Cadet</v>
      </c>
      <c r="H212" s="70" t="s">
        <v>210</v>
      </c>
      <c r="I212" s="71" t="str">
        <f t="shared" si="14"/>
        <v>*210*</v>
      </c>
      <c r="J212" s="47"/>
      <c r="K212" s="83" t="str">
        <f t="shared" si="16"/>
        <v>Sam Vaught 8 M SSFC</v>
      </c>
      <c r="L212" s="19"/>
      <c r="M212" s="27"/>
      <c r="S212" s="27" t="b">
        <f t="shared" si="13"/>
        <v>0</v>
      </c>
    </row>
    <row r="213" spans="1:19" ht="62.25">
      <c r="A213" s="111">
        <v>211</v>
      </c>
      <c r="B213" s="19" t="s">
        <v>332</v>
      </c>
      <c r="C213" s="19" t="s">
        <v>579</v>
      </c>
      <c r="D213" s="19">
        <v>3</v>
      </c>
      <c r="E213" s="19" t="s">
        <v>212</v>
      </c>
      <c r="F213" s="19" t="s">
        <v>258</v>
      </c>
      <c r="G213" s="32" t="str">
        <f t="shared" si="15"/>
        <v>34</v>
      </c>
      <c r="H213" s="70" t="s">
        <v>210</v>
      </c>
      <c r="I213" s="71" t="str">
        <f t="shared" si="14"/>
        <v>*211*</v>
      </c>
      <c r="J213" s="47"/>
      <c r="K213" s="83" t="str">
        <f t="shared" si="16"/>
        <v>Owen Vincent 3 M SSFC</v>
      </c>
      <c r="L213" s="19"/>
      <c r="M213" s="27"/>
      <c r="S213" s="27" t="b">
        <f t="shared" si="13"/>
        <v>0</v>
      </c>
    </row>
    <row r="214" spans="1:19" ht="62.25">
      <c r="A214" s="111">
        <v>212</v>
      </c>
      <c r="B214" s="19" t="s">
        <v>498</v>
      </c>
      <c r="C214" s="19" t="s">
        <v>580</v>
      </c>
      <c r="D214" s="19">
        <v>8</v>
      </c>
      <c r="E214" s="19" t="s">
        <v>212</v>
      </c>
      <c r="F214" s="19" t="s">
        <v>258</v>
      </c>
      <c r="G214" s="32" t="str">
        <f t="shared" si="15"/>
        <v>Cadet</v>
      </c>
      <c r="H214" s="70" t="s">
        <v>210</v>
      </c>
      <c r="I214" s="71" t="str">
        <f t="shared" si="14"/>
        <v>*212*</v>
      </c>
      <c r="J214" s="64"/>
      <c r="K214" s="83" t="str">
        <f t="shared" si="16"/>
        <v>John Wagner 8 M SSFC</v>
      </c>
      <c r="L214" s="27"/>
      <c r="M214" s="27"/>
      <c r="S214" s="27" t="b">
        <f t="shared" si="13"/>
        <v>0</v>
      </c>
    </row>
    <row r="215" spans="1:19" ht="62.25">
      <c r="A215" s="111">
        <v>213</v>
      </c>
      <c r="B215" s="19" t="s">
        <v>581</v>
      </c>
      <c r="C215" s="19" t="s">
        <v>582</v>
      </c>
      <c r="D215" s="19">
        <v>8</v>
      </c>
      <c r="E215" s="19" t="s">
        <v>212</v>
      </c>
      <c r="F215" s="19" t="s">
        <v>261</v>
      </c>
      <c r="G215" s="32" t="str">
        <f t="shared" si="15"/>
        <v>Cadet</v>
      </c>
      <c r="H215" s="70" t="s">
        <v>210</v>
      </c>
      <c r="I215" s="71" t="str">
        <f t="shared" si="14"/>
        <v>*213*</v>
      </c>
      <c r="J215" s="47"/>
      <c r="K215" s="83" t="str">
        <f t="shared" si="16"/>
        <v>Jayden Wojcik 8 F SSFC</v>
      </c>
      <c r="L215" s="19"/>
      <c r="M215" s="27"/>
      <c r="S215" s="27" t="b">
        <f t="shared" si="13"/>
        <v>0</v>
      </c>
    </row>
    <row r="216" spans="1:19" ht="62.25">
      <c r="A216" s="111">
        <v>214</v>
      </c>
      <c r="B216" s="19" t="s">
        <v>230</v>
      </c>
      <c r="C216" s="19" t="s">
        <v>583</v>
      </c>
      <c r="D216" s="19">
        <v>3</v>
      </c>
      <c r="E216" s="19" t="s">
        <v>212</v>
      </c>
      <c r="F216" s="19" t="s">
        <v>258</v>
      </c>
      <c r="G216" s="32" t="str">
        <f t="shared" si="15"/>
        <v>34</v>
      </c>
      <c r="H216" s="70" t="s">
        <v>210</v>
      </c>
      <c r="I216" s="71" t="str">
        <f t="shared" si="14"/>
        <v>*214*</v>
      </c>
      <c r="J216" s="47"/>
      <c r="K216" s="83" t="str">
        <f t="shared" si="16"/>
        <v>Alex Woodburn 3 M SSFC</v>
      </c>
      <c r="S216" s="27" t="b">
        <f t="shared" si="13"/>
        <v>0</v>
      </c>
    </row>
    <row r="217" spans="1:19" ht="62.25">
      <c r="A217" s="111">
        <v>215</v>
      </c>
      <c r="B217" s="19" t="s">
        <v>584</v>
      </c>
      <c r="C217" s="19" t="s">
        <v>583</v>
      </c>
      <c r="D217" s="19">
        <v>5</v>
      </c>
      <c r="E217" s="19" t="s">
        <v>212</v>
      </c>
      <c r="F217" s="19" t="s">
        <v>261</v>
      </c>
      <c r="G217" s="32" t="str">
        <f t="shared" si="15"/>
        <v>56</v>
      </c>
      <c r="H217" s="70" t="s">
        <v>210</v>
      </c>
      <c r="I217" s="71" t="str">
        <f t="shared" si="14"/>
        <v>*215*</v>
      </c>
      <c r="J217" s="47"/>
      <c r="K217" s="83" t="str">
        <f t="shared" si="16"/>
        <v>Ashley Woodburn 5 F SSFC</v>
      </c>
      <c r="L217" s="27"/>
      <c r="S217" s="27" t="b">
        <f t="shared" si="13"/>
        <v>0</v>
      </c>
    </row>
    <row r="218" spans="1:19" ht="62.25">
      <c r="A218" s="111">
        <v>216</v>
      </c>
      <c r="B218" s="19" t="s">
        <v>585</v>
      </c>
      <c r="C218" s="19" t="s">
        <v>583</v>
      </c>
      <c r="D218" s="19">
        <v>7</v>
      </c>
      <c r="E218" s="19" t="s">
        <v>212</v>
      </c>
      <c r="F218" s="19" t="s">
        <v>258</v>
      </c>
      <c r="G218" s="32" t="str">
        <f t="shared" si="15"/>
        <v>Cadet</v>
      </c>
      <c r="H218" s="70" t="s">
        <v>210</v>
      </c>
      <c r="I218" s="71" t="str">
        <f t="shared" si="14"/>
        <v>*216*</v>
      </c>
      <c r="J218" s="47"/>
      <c r="K218" s="83" t="str">
        <f t="shared" si="16"/>
        <v>Nicholas Woodburn 7 M SSFC</v>
      </c>
      <c r="L218" s="27"/>
      <c r="S218" s="27" t="b">
        <f t="shared" si="13"/>
        <v>0</v>
      </c>
    </row>
    <row r="219" spans="1:19" ht="62.25">
      <c r="A219" s="111">
        <v>217</v>
      </c>
      <c r="B219" s="19" t="s">
        <v>313</v>
      </c>
      <c r="C219" s="19" t="s">
        <v>586</v>
      </c>
      <c r="D219" s="19">
        <v>7</v>
      </c>
      <c r="E219" s="19" t="s">
        <v>212</v>
      </c>
      <c r="F219" s="19" t="s">
        <v>261</v>
      </c>
      <c r="G219" s="32" t="str">
        <f t="shared" si="15"/>
        <v>Cadet</v>
      </c>
      <c r="H219" s="70" t="s">
        <v>210</v>
      </c>
      <c r="I219" s="71" t="str">
        <f t="shared" si="14"/>
        <v>*217*</v>
      </c>
      <c r="J219" s="47"/>
      <c r="K219" s="83" t="str">
        <f t="shared" si="16"/>
        <v>Ava Young 7 F SSFC</v>
      </c>
      <c r="S219" s="27" t="b">
        <f t="shared" si="13"/>
        <v>0</v>
      </c>
    </row>
    <row r="220" spans="1:19" ht="62.25">
      <c r="A220" s="111">
        <v>218</v>
      </c>
      <c r="B220" s="19" t="s">
        <v>587</v>
      </c>
      <c r="C220" s="19" t="s">
        <v>586</v>
      </c>
      <c r="D220" s="19">
        <v>5</v>
      </c>
      <c r="E220" s="19" t="s">
        <v>212</v>
      </c>
      <c r="F220" s="19" t="s">
        <v>258</v>
      </c>
      <c r="G220" s="32" t="str">
        <f t="shared" si="15"/>
        <v>56</v>
      </c>
      <c r="H220" s="70" t="s">
        <v>210</v>
      </c>
      <c r="I220" s="71" t="str">
        <f t="shared" si="14"/>
        <v>*218*</v>
      </c>
      <c r="J220" s="47"/>
      <c r="K220" s="83" t="str">
        <f t="shared" si="16"/>
        <v>Tucker Young 5 M SSFC</v>
      </c>
      <c r="L220" s="27"/>
      <c r="S220" s="27" t="b">
        <f t="shared" si="13"/>
        <v>0</v>
      </c>
    </row>
    <row r="221" spans="1:19" ht="62.25">
      <c r="A221" s="111">
        <v>219</v>
      </c>
      <c r="B221" s="19" t="s">
        <v>588</v>
      </c>
      <c r="C221" s="19" t="s">
        <v>589</v>
      </c>
      <c r="D221" s="19">
        <v>3</v>
      </c>
      <c r="E221" s="19" t="s">
        <v>212</v>
      </c>
      <c r="F221" s="19" t="s">
        <v>258</v>
      </c>
      <c r="G221" s="32" t="str">
        <f t="shared" si="15"/>
        <v>34</v>
      </c>
      <c r="H221" s="70" t="s">
        <v>210</v>
      </c>
      <c r="I221" s="71" t="str">
        <f t="shared" si="14"/>
        <v>*219*</v>
      </c>
      <c r="J221" s="47"/>
      <c r="K221" s="83" t="str">
        <f t="shared" si="16"/>
        <v>Kane Youngs 3 M SSFC</v>
      </c>
      <c r="S221" s="27" t="b">
        <f t="shared" si="13"/>
        <v>0</v>
      </c>
    </row>
    <row r="222" spans="1:19" ht="62.25">
      <c r="A222" s="111">
        <v>220</v>
      </c>
      <c r="B222" s="19" t="s">
        <v>590</v>
      </c>
      <c r="C222" s="19" t="s">
        <v>589</v>
      </c>
      <c r="D222" s="19">
        <v>4</v>
      </c>
      <c r="E222" s="19" t="s">
        <v>212</v>
      </c>
      <c r="F222" s="19" t="s">
        <v>258</v>
      </c>
      <c r="G222" s="32" t="str">
        <f t="shared" si="15"/>
        <v>34</v>
      </c>
      <c r="H222" s="70" t="s">
        <v>210</v>
      </c>
      <c r="I222" s="71" t="str">
        <f t="shared" si="14"/>
        <v>*220*</v>
      </c>
      <c r="J222" s="47"/>
      <c r="K222" s="83" t="str">
        <f t="shared" si="16"/>
        <v>Roman Youngs 4 M SSFC</v>
      </c>
      <c r="S222" s="27" t="b">
        <f t="shared" si="13"/>
        <v>0</v>
      </c>
    </row>
    <row r="223" spans="1:19" ht="62.25">
      <c r="A223" s="27">
        <v>221</v>
      </c>
      <c r="B223" s="19" t="s">
        <v>591</v>
      </c>
      <c r="C223" s="19" t="s">
        <v>592</v>
      </c>
      <c r="D223" s="19">
        <v>7</v>
      </c>
      <c r="E223" s="120" t="s">
        <v>593</v>
      </c>
      <c r="F223" s="19" t="s">
        <v>261</v>
      </c>
      <c r="G223" s="32" t="str">
        <f t="shared" si="15"/>
        <v>Cadet</v>
      </c>
      <c r="H223" s="70" t="s">
        <v>210</v>
      </c>
      <c r="I223" s="71" t="str">
        <f t="shared" si="14"/>
        <v>*221*</v>
      </c>
      <c r="J223" s="47"/>
      <c r="K223" s="83" t="str">
        <f t="shared" si="16"/>
        <v>Elly Agresta 7 F United We Run</v>
      </c>
      <c r="L223" s="27"/>
      <c r="S223" s="27" t="b">
        <f t="shared" si="13"/>
        <v>0</v>
      </c>
    </row>
    <row r="224" spans="1:19" ht="62.25">
      <c r="A224" s="27">
        <v>222</v>
      </c>
      <c r="B224" s="19" t="s">
        <v>594</v>
      </c>
      <c r="C224" s="19" t="s">
        <v>595</v>
      </c>
      <c r="D224" s="19">
        <v>6</v>
      </c>
      <c r="E224" s="120" t="s">
        <v>593</v>
      </c>
      <c r="F224" s="19" t="s">
        <v>258</v>
      </c>
      <c r="G224" s="32" t="str">
        <f t="shared" si="15"/>
        <v>56</v>
      </c>
      <c r="H224" s="70" t="s">
        <v>210</v>
      </c>
      <c r="I224" s="71" t="str">
        <f t="shared" si="14"/>
        <v>*222*</v>
      </c>
      <c r="J224" s="47"/>
      <c r="K224" s="83" t="str">
        <f t="shared" si="16"/>
        <v>Jack Andrews 6 M United We Run</v>
      </c>
      <c r="L224" s="27"/>
      <c r="S224" s="27" t="b">
        <f t="shared" si="13"/>
        <v>0</v>
      </c>
    </row>
    <row r="225" spans="1:19" ht="62.25">
      <c r="A225" s="27">
        <v>223</v>
      </c>
      <c r="B225" s="19" t="s">
        <v>596</v>
      </c>
      <c r="C225" s="19" t="s">
        <v>597</v>
      </c>
      <c r="D225" s="19">
        <v>3</v>
      </c>
      <c r="E225" s="120" t="s">
        <v>593</v>
      </c>
      <c r="F225" s="19" t="s">
        <v>261</v>
      </c>
      <c r="G225" s="32" t="str">
        <f t="shared" si="15"/>
        <v>34</v>
      </c>
      <c r="H225" s="70" t="s">
        <v>210</v>
      </c>
      <c r="I225" s="71" t="str">
        <f t="shared" si="14"/>
        <v>*223*</v>
      </c>
      <c r="J225" s="47"/>
      <c r="K225" s="83" t="str">
        <f t="shared" si="16"/>
        <v>Brynn Berry 3 F United We Run</v>
      </c>
      <c r="S225" s="27" t="b">
        <f t="shared" si="13"/>
        <v>0</v>
      </c>
    </row>
    <row r="226" spans="1:19" ht="62.25">
      <c r="A226" s="27">
        <v>224</v>
      </c>
      <c r="B226" s="19" t="s">
        <v>598</v>
      </c>
      <c r="C226" s="19" t="s">
        <v>599</v>
      </c>
      <c r="D226" s="19">
        <v>5</v>
      </c>
      <c r="E226" s="120" t="s">
        <v>593</v>
      </c>
      <c r="F226" s="19" t="s">
        <v>261</v>
      </c>
      <c r="G226" s="32" t="str">
        <f t="shared" si="15"/>
        <v>56</v>
      </c>
      <c r="H226" s="70" t="s">
        <v>210</v>
      </c>
      <c r="I226" s="71" t="str">
        <f t="shared" si="14"/>
        <v>*224*</v>
      </c>
      <c r="J226" s="47"/>
      <c r="K226" s="83" t="str">
        <f t="shared" si="16"/>
        <v>Clare Bohacik 5 F United We Run</v>
      </c>
      <c r="S226" s="27" t="b">
        <f t="shared" si="13"/>
        <v>0</v>
      </c>
    </row>
    <row r="227" spans="1:19" ht="62.25">
      <c r="A227" s="27">
        <v>225</v>
      </c>
      <c r="B227" s="19" t="s">
        <v>371</v>
      </c>
      <c r="C227" s="19" t="s">
        <v>600</v>
      </c>
      <c r="D227" s="19">
        <v>4</v>
      </c>
      <c r="E227" s="120" t="s">
        <v>593</v>
      </c>
      <c r="F227" s="19" t="s">
        <v>258</v>
      </c>
      <c r="G227" s="32" t="str">
        <f t="shared" si="15"/>
        <v>34</v>
      </c>
      <c r="H227" s="70" t="s">
        <v>210</v>
      </c>
      <c r="I227" s="71" t="str">
        <f t="shared" si="14"/>
        <v>*225*</v>
      </c>
      <c r="J227" s="47"/>
      <c r="K227" s="83" t="str">
        <f t="shared" si="16"/>
        <v>Caleb Brunson 4 M United We Run</v>
      </c>
      <c r="S227" s="27" t="b">
        <f t="shared" si="13"/>
        <v>0</v>
      </c>
    </row>
    <row r="228" spans="1:19" ht="62.25">
      <c r="A228" s="27">
        <v>226</v>
      </c>
      <c r="B228" s="19" t="s">
        <v>601</v>
      </c>
      <c r="C228" s="19" t="s">
        <v>602</v>
      </c>
      <c r="D228" s="19">
        <v>8</v>
      </c>
      <c r="E228" s="120" t="s">
        <v>593</v>
      </c>
      <c r="F228" s="19" t="s">
        <v>261</v>
      </c>
      <c r="G228" s="32" t="str">
        <f t="shared" si="15"/>
        <v>Cadet</v>
      </c>
      <c r="H228" s="70" t="s">
        <v>210</v>
      </c>
      <c r="I228" s="71" t="str">
        <f t="shared" si="14"/>
        <v>*226*</v>
      </c>
      <c r="J228" s="47"/>
      <c r="K228" s="83" t="str">
        <f t="shared" si="16"/>
        <v>Samantha Cereceres 8 F United We Run</v>
      </c>
      <c r="S228" s="27" t="b">
        <f t="shared" si="13"/>
        <v>0</v>
      </c>
    </row>
    <row r="229" spans="1:19" ht="62.25">
      <c r="A229" s="27">
        <v>227</v>
      </c>
      <c r="B229" s="19" t="s">
        <v>710</v>
      </c>
      <c r="C229" s="19" t="s">
        <v>709</v>
      </c>
      <c r="D229" s="19">
        <v>8</v>
      </c>
      <c r="E229" s="120" t="s">
        <v>593</v>
      </c>
      <c r="F229" s="19" t="s">
        <v>261</v>
      </c>
      <c r="G229" s="32" t="str">
        <f t="shared" si="15"/>
        <v>Cadet</v>
      </c>
      <c r="H229" s="70" t="s">
        <v>210</v>
      </c>
      <c r="I229" s="71" t="str">
        <f t="shared" si="14"/>
        <v>*227*</v>
      </c>
      <c r="J229" s="47"/>
      <c r="K229" s="83" t="str">
        <f t="shared" si="16"/>
        <v>Keira Chester 8 F United We Run</v>
      </c>
      <c r="S229" s="27" t="b">
        <f t="shared" si="13"/>
        <v>0</v>
      </c>
    </row>
    <row r="230" spans="1:19" ht="62.25">
      <c r="A230" s="27">
        <v>228</v>
      </c>
      <c r="B230" s="19" t="s">
        <v>603</v>
      </c>
      <c r="C230" s="19" t="s">
        <v>300</v>
      </c>
      <c r="D230" s="19">
        <v>5</v>
      </c>
      <c r="E230" s="120" t="s">
        <v>593</v>
      </c>
      <c r="F230" s="19" t="s">
        <v>258</v>
      </c>
      <c r="G230" s="32" t="str">
        <f t="shared" si="15"/>
        <v>56</v>
      </c>
      <c r="H230" s="70" t="s">
        <v>210</v>
      </c>
      <c r="I230" s="71" t="str">
        <f t="shared" si="14"/>
        <v>*228*</v>
      </c>
      <c r="J230" s="47"/>
      <c r="K230" s="83" t="str">
        <f t="shared" si="16"/>
        <v>Carson Clark 5 M United We Run</v>
      </c>
      <c r="S230" s="27" t="b">
        <f t="shared" si="13"/>
        <v>0</v>
      </c>
    </row>
    <row r="231" spans="1:19" ht="62.25">
      <c r="A231" s="27">
        <v>229</v>
      </c>
      <c r="B231" s="19" t="s">
        <v>604</v>
      </c>
      <c r="C231" s="19" t="s">
        <v>300</v>
      </c>
      <c r="D231" s="19">
        <v>6</v>
      </c>
      <c r="E231" s="120" t="s">
        <v>593</v>
      </c>
      <c r="F231" s="19" t="s">
        <v>261</v>
      </c>
      <c r="G231" s="32" t="str">
        <f t="shared" si="15"/>
        <v>56</v>
      </c>
      <c r="H231" s="70" t="s">
        <v>210</v>
      </c>
      <c r="I231" s="71" t="str">
        <f t="shared" si="14"/>
        <v>*229*</v>
      </c>
      <c r="J231" s="47"/>
      <c r="K231" s="83" t="str">
        <f t="shared" si="16"/>
        <v>Leah Clark 6 F United We Run</v>
      </c>
      <c r="S231" s="27" t="b">
        <f t="shared" si="13"/>
        <v>0</v>
      </c>
    </row>
    <row r="232" spans="1:19" ht="62.25">
      <c r="A232" s="27">
        <v>230</v>
      </c>
      <c r="B232" s="19" t="s">
        <v>605</v>
      </c>
      <c r="C232" s="19" t="s">
        <v>606</v>
      </c>
      <c r="D232" s="19">
        <v>4</v>
      </c>
      <c r="E232" s="120" t="s">
        <v>593</v>
      </c>
      <c r="F232" s="19" t="s">
        <v>258</v>
      </c>
      <c r="G232" s="32" t="str">
        <f t="shared" si="15"/>
        <v>34</v>
      </c>
      <c r="H232" s="70" t="s">
        <v>210</v>
      </c>
      <c r="I232" s="71" t="str">
        <f t="shared" si="14"/>
        <v>*230*</v>
      </c>
      <c r="J232" s="47"/>
      <c r="K232" s="83" t="str">
        <f t="shared" si="16"/>
        <v>Mason Conway 4 M United We Run</v>
      </c>
      <c r="S232" s="27" t="b">
        <f t="shared" si="13"/>
        <v>0</v>
      </c>
    </row>
    <row r="233" spans="1:19" ht="62.25">
      <c r="A233" s="27">
        <v>231</v>
      </c>
      <c r="B233" s="19" t="s">
        <v>607</v>
      </c>
      <c r="C233" s="19" t="s">
        <v>608</v>
      </c>
      <c r="D233" s="19">
        <v>4</v>
      </c>
      <c r="E233" s="120" t="s">
        <v>593</v>
      </c>
      <c r="F233" s="19" t="s">
        <v>258</v>
      </c>
      <c r="G233" s="32" t="str">
        <f t="shared" si="15"/>
        <v>34</v>
      </c>
      <c r="H233" s="70" t="s">
        <v>210</v>
      </c>
      <c r="I233" s="71" t="str">
        <f t="shared" si="14"/>
        <v>*231*</v>
      </c>
      <c r="J233" s="47"/>
      <c r="K233" s="83" t="str">
        <f t="shared" si="16"/>
        <v>Reed Cromwell 4 M United We Run</v>
      </c>
      <c r="S233" s="27" t="b">
        <f t="shared" si="13"/>
        <v>0</v>
      </c>
    </row>
    <row r="234" spans="1:19" ht="62.25">
      <c r="A234" s="27">
        <v>232</v>
      </c>
      <c r="B234" s="19" t="s">
        <v>283</v>
      </c>
      <c r="C234" s="19" t="s">
        <v>238</v>
      </c>
      <c r="D234" s="19">
        <v>6</v>
      </c>
      <c r="E234" s="120" t="s">
        <v>593</v>
      </c>
      <c r="F234" s="19" t="s">
        <v>258</v>
      </c>
      <c r="G234" s="32" t="str">
        <f t="shared" si="15"/>
        <v>56</v>
      </c>
      <c r="H234" s="70" t="s">
        <v>210</v>
      </c>
      <c r="I234" s="71" t="str">
        <f t="shared" si="14"/>
        <v>*232*</v>
      </c>
      <c r="J234" s="47"/>
      <c r="K234" s="83" t="str">
        <f t="shared" si="16"/>
        <v>Joe Egan 6 M United We Run</v>
      </c>
      <c r="S234" s="27" t="b">
        <f t="shared" si="13"/>
        <v>0</v>
      </c>
    </row>
    <row r="235" spans="1:19" ht="62.25">
      <c r="A235" s="27">
        <v>233</v>
      </c>
      <c r="B235" s="19" t="s">
        <v>609</v>
      </c>
      <c r="C235" s="19" t="s">
        <v>610</v>
      </c>
      <c r="D235" s="19">
        <v>4</v>
      </c>
      <c r="E235" s="120" t="s">
        <v>593</v>
      </c>
      <c r="F235" s="19" t="s">
        <v>258</v>
      </c>
      <c r="G235" s="32" t="str">
        <f t="shared" si="15"/>
        <v>34</v>
      </c>
      <c r="H235" s="70" t="s">
        <v>210</v>
      </c>
      <c r="I235" s="71" t="str">
        <f t="shared" si="14"/>
        <v>*233*</v>
      </c>
      <c r="J235" s="47"/>
      <c r="K235" s="83" t="str">
        <f t="shared" si="16"/>
        <v>Joel Elrod 4 M United We Run</v>
      </c>
      <c r="S235" s="27" t="b">
        <f t="shared" si="13"/>
        <v>0</v>
      </c>
    </row>
    <row r="236" spans="1:19" ht="62.25">
      <c r="A236" s="27">
        <v>234</v>
      </c>
      <c r="B236" s="19" t="s">
        <v>611</v>
      </c>
      <c r="C236" s="19" t="s">
        <v>612</v>
      </c>
      <c r="D236" s="19">
        <v>7</v>
      </c>
      <c r="E236" s="120" t="s">
        <v>593</v>
      </c>
      <c r="F236" s="19" t="s">
        <v>261</v>
      </c>
      <c r="G236" s="32" t="str">
        <f t="shared" si="15"/>
        <v>Cadet</v>
      </c>
      <c r="H236" s="70" t="s">
        <v>210</v>
      </c>
      <c r="I236" s="71" t="str">
        <f t="shared" si="14"/>
        <v>*234*</v>
      </c>
      <c r="J236" s="47"/>
      <c r="K236" s="83" t="str">
        <f t="shared" si="16"/>
        <v>Becca Engel 7 F United We Run</v>
      </c>
      <c r="S236" s="27" t="b">
        <f t="shared" si="13"/>
        <v>0</v>
      </c>
    </row>
    <row r="237" spans="1:19" ht="62.25">
      <c r="A237" s="27">
        <v>235</v>
      </c>
      <c r="B237" s="19" t="s">
        <v>613</v>
      </c>
      <c r="C237" s="19" t="s">
        <v>612</v>
      </c>
      <c r="D237" s="19">
        <v>6</v>
      </c>
      <c r="E237" s="120" t="s">
        <v>593</v>
      </c>
      <c r="F237" s="19" t="s">
        <v>261</v>
      </c>
      <c r="G237" s="32" t="str">
        <f t="shared" si="15"/>
        <v>56</v>
      </c>
      <c r="H237" s="70" t="s">
        <v>210</v>
      </c>
      <c r="I237" s="71" t="str">
        <f t="shared" si="14"/>
        <v>*235*</v>
      </c>
      <c r="J237" s="47"/>
      <c r="K237" s="83" t="str">
        <f t="shared" si="16"/>
        <v>Hailey Engel 6 F United We Run</v>
      </c>
      <c r="S237" s="27" t="b">
        <f t="shared" si="13"/>
        <v>0</v>
      </c>
    </row>
    <row r="238" spans="1:19" ht="62.25">
      <c r="A238" s="27">
        <v>236</v>
      </c>
      <c r="B238" s="19" t="s">
        <v>576</v>
      </c>
      <c r="C238" s="19" t="s">
        <v>614</v>
      </c>
      <c r="D238" s="19">
        <v>3</v>
      </c>
      <c r="E238" s="120" t="s">
        <v>593</v>
      </c>
      <c r="F238" s="19" t="s">
        <v>261</v>
      </c>
      <c r="G238" s="32" t="str">
        <f t="shared" si="15"/>
        <v>34</v>
      </c>
      <c r="H238" s="70" t="s">
        <v>210</v>
      </c>
      <c r="I238" s="71" t="str">
        <f t="shared" si="14"/>
        <v>*236*</v>
      </c>
      <c r="J238" s="47"/>
      <c r="K238" s="83" t="str">
        <f t="shared" si="16"/>
        <v>Hannah Ervin 3 F United We Run</v>
      </c>
      <c r="S238" s="27" t="b">
        <f t="shared" si="13"/>
        <v>0</v>
      </c>
    </row>
    <row r="239" spans="1:19" ht="62.25">
      <c r="A239" s="27">
        <v>237</v>
      </c>
      <c r="B239" s="19" t="s">
        <v>615</v>
      </c>
      <c r="C239" s="19" t="s">
        <v>616</v>
      </c>
      <c r="D239" s="19">
        <v>6</v>
      </c>
      <c r="E239" s="120" t="s">
        <v>593</v>
      </c>
      <c r="F239" s="19" t="s">
        <v>258</v>
      </c>
      <c r="G239" s="32" t="str">
        <f t="shared" si="15"/>
        <v>56</v>
      </c>
      <c r="H239" s="70" t="s">
        <v>210</v>
      </c>
      <c r="I239" s="71" t="str">
        <f t="shared" si="14"/>
        <v>*237*</v>
      </c>
      <c r="J239" s="47"/>
      <c r="K239" s="83" t="str">
        <f t="shared" si="16"/>
        <v>Jake Gaskill 6 M United We Run</v>
      </c>
      <c r="S239" s="27" t="b">
        <f t="shared" si="13"/>
        <v>0</v>
      </c>
    </row>
    <row r="240" spans="1:19" ht="62.25">
      <c r="A240" s="27">
        <v>238</v>
      </c>
      <c r="B240" s="19" t="s">
        <v>617</v>
      </c>
      <c r="C240" s="19" t="s">
        <v>618</v>
      </c>
      <c r="D240" s="19">
        <v>8</v>
      </c>
      <c r="E240" s="120" t="s">
        <v>593</v>
      </c>
      <c r="F240" s="19" t="s">
        <v>261</v>
      </c>
      <c r="G240" s="32" t="str">
        <f t="shared" si="15"/>
        <v>Cadet</v>
      </c>
      <c r="H240" s="70" t="s">
        <v>210</v>
      </c>
      <c r="I240" s="71" t="str">
        <f t="shared" si="14"/>
        <v>*238*</v>
      </c>
      <c r="J240" s="47"/>
      <c r="K240" s="83" t="str">
        <f t="shared" si="16"/>
        <v>Sara Geier 8 F United We Run</v>
      </c>
      <c r="S240" s="27" t="b">
        <f t="shared" si="13"/>
        <v>0</v>
      </c>
    </row>
    <row r="241" spans="1:19" ht="62.25">
      <c r="A241" s="27">
        <v>239</v>
      </c>
      <c r="B241" s="19" t="s">
        <v>619</v>
      </c>
      <c r="C241" s="19" t="s">
        <v>620</v>
      </c>
      <c r="D241" s="19">
        <v>8</v>
      </c>
      <c r="E241" s="120" t="s">
        <v>593</v>
      </c>
      <c r="F241" s="19" t="s">
        <v>258</v>
      </c>
      <c r="G241" s="32" t="str">
        <f t="shared" si="15"/>
        <v>Cadet</v>
      </c>
      <c r="H241" s="70" t="s">
        <v>210</v>
      </c>
      <c r="I241" s="71" t="str">
        <f t="shared" si="14"/>
        <v>*239*</v>
      </c>
      <c r="J241" s="47"/>
      <c r="K241" s="83" t="str">
        <f t="shared" si="16"/>
        <v>Anthony Ianni 8 M United We Run</v>
      </c>
      <c r="S241" s="27" t="b">
        <f t="shared" si="13"/>
        <v>0</v>
      </c>
    </row>
    <row r="242" spans="1:19" ht="62.25">
      <c r="A242" s="27">
        <v>240</v>
      </c>
      <c r="B242" s="19" t="s">
        <v>621</v>
      </c>
      <c r="C242" s="19" t="s">
        <v>622</v>
      </c>
      <c r="D242" s="19">
        <v>6</v>
      </c>
      <c r="E242" s="120" t="s">
        <v>593</v>
      </c>
      <c r="F242" s="19" t="s">
        <v>258</v>
      </c>
      <c r="G242" s="32" t="str">
        <f t="shared" si="15"/>
        <v>56</v>
      </c>
      <c r="H242" s="70" t="s">
        <v>210</v>
      </c>
      <c r="I242" s="71" t="str">
        <f t="shared" si="14"/>
        <v>*240*</v>
      </c>
      <c r="J242" s="47"/>
      <c r="K242" s="83" t="str">
        <f t="shared" si="16"/>
        <v>Alexander Jarvis 6 M United We Run</v>
      </c>
      <c r="S242" s="27" t="b">
        <f t="shared" si="13"/>
        <v>0</v>
      </c>
    </row>
    <row r="243" spans="1:19" ht="62.25">
      <c r="A243" s="27">
        <v>241</v>
      </c>
      <c r="B243" s="19" t="s">
        <v>623</v>
      </c>
      <c r="C243" s="19" t="s">
        <v>363</v>
      </c>
      <c r="D243" s="19">
        <v>4</v>
      </c>
      <c r="E243" s="120" t="s">
        <v>593</v>
      </c>
      <c r="F243" s="19" t="s">
        <v>261</v>
      </c>
      <c r="G243" s="32" t="str">
        <f t="shared" si="15"/>
        <v>34</v>
      </c>
      <c r="H243" s="70" t="s">
        <v>210</v>
      </c>
      <c r="I243" s="71" t="str">
        <f t="shared" si="14"/>
        <v>*241*</v>
      </c>
      <c r="J243" s="47"/>
      <c r="K243" s="83" t="str">
        <f t="shared" si="16"/>
        <v>Ella Johnson 4 F United We Run</v>
      </c>
      <c r="S243" s="27" t="b">
        <f t="shared" si="13"/>
        <v>0</v>
      </c>
    </row>
    <row r="244" spans="1:19" ht="62.25">
      <c r="A244" s="27">
        <v>242</v>
      </c>
      <c r="B244" s="19" t="s">
        <v>624</v>
      </c>
      <c r="C244" s="19" t="s">
        <v>625</v>
      </c>
      <c r="D244" s="19">
        <v>5</v>
      </c>
      <c r="E244" s="120" t="s">
        <v>593</v>
      </c>
      <c r="F244" s="19" t="s">
        <v>261</v>
      </c>
      <c r="G244" s="32" t="str">
        <f t="shared" si="15"/>
        <v>56</v>
      </c>
      <c r="H244" s="70" t="s">
        <v>210</v>
      </c>
      <c r="I244" s="71" t="str">
        <f t="shared" si="14"/>
        <v>*242*</v>
      </c>
      <c r="J244" s="47"/>
      <c r="K244" s="83" t="str">
        <f t="shared" si="16"/>
        <v>Alexis Kabat 5 F United We Run</v>
      </c>
      <c r="S244" s="27" t="b">
        <f t="shared" si="13"/>
        <v>0</v>
      </c>
    </row>
    <row r="245" spans="1:19" ht="62.25">
      <c r="A245" s="27">
        <v>243</v>
      </c>
      <c r="B245" s="19" t="s">
        <v>452</v>
      </c>
      <c r="C245" s="19" t="s">
        <v>375</v>
      </c>
      <c r="D245" s="19">
        <v>6</v>
      </c>
      <c r="E245" s="120" t="s">
        <v>593</v>
      </c>
      <c r="F245" s="19" t="s">
        <v>261</v>
      </c>
      <c r="G245" s="32" t="str">
        <f t="shared" si="15"/>
        <v>56</v>
      </c>
      <c r="H245" s="70" t="s">
        <v>210</v>
      </c>
      <c r="I245" s="71" t="str">
        <f t="shared" si="14"/>
        <v>*243*</v>
      </c>
      <c r="J245" s="47"/>
      <c r="K245" s="83" t="str">
        <f t="shared" si="16"/>
        <v>Peyton Kocher 6 F United We Run</v>
      </c>
      <c r="S245" s="27" t="b">
        <f t="shared" si="13"/>
        <v>0</v>
      </c>
    </row>
    <row r="246" spans="1:19" ht="62.25">
      <c r="A246" s="27">
        <v>244</v>
      </c>
      <c r="B246" s="19" t="s">
        <v>313</v>
      </c>
      <c r="C246" s="19" t="s">
        <v>626</v>
      </c>
      <c r="D246" s="19">
        <v>6</v>
      </c>
      <c r="E246" s="120" t="s">
        <v>593</v>
      </c>
      <c r="F246" s="19" t="s">
        <v>261</v>
      </c>
      <c r="G246" s="32" t="str">
        <f t="shared" si="15"/>
        <v>56</v>
      </c>
      <c r="H246" s="70" t="s">
        <v>210</v>
      </c>
      <c r="I246" s="71" t="str">
        <f t="shared" si="14"/>
        <v>*244*</v>
      </c>
      <c r="J246" s="47"/>
      <c r="K246" s="83" t="str">
        <f t="shared" si="16"/>
        <v>Ava Kress 6 F United We Run</v>
      </c>
      <c r="S246" s="27" t="b">
        <f t="shared" si="13"/>
        <v>0</v>
      </c>
    </row>
    <row r="247" spans="1:19" ht="62.25">
      <c r="A247" s="27">
        <v>245</v>
      </c>
      <c r="B247" s="19" t="s">
        <v>627</v>
      </c>
      <c r="C247" s="19" t="s">
        <v>628</v>
      </c>
      <c r="D247" s="19">
        <v>7</v>
      </c>
      <c r="E247" s="120" t="s">
        <v>593</v>
      </c>
      <c r="F247" s="19" t="s">
        <v>258</v>
      </c>
      <c r="G247" s="32" t="str">
        <f t="shared" si="15"/>
        <v>Cadet</v>
      </c>
      <c r="H247" s="70" t="s">
        <v>210</v>
      </c>
      <c r="I247" s="71" t="str">
        <f t="shared" si="14"/>
        <v>*245*</v>
      </c>
      <c r="J247" s="47"/>
      <c r="K247" s="83" t="str">
        <f t="shared" si="16"/>
        <v>Isaiah Littell 7 M United We Run</v>
      </c>
      <c r="S247" s="27" t="b">
        <f t="shared" si="13"/>
        <v>0</v>
      </c>
    </row>
    <row r="248" spans="1:19" ht="62.25">
      <c r="A248" s="27">
        <v>246</v>
      </c>
      <c r="B248" s="19" t="s">
        <v>585</v>
      </c>
      <c r="C248" s="19" t="s">
        <v>243</v>
      </c>
      <c r="D248" s="19">
        <v>8</v>
      </c>
      <c r="E248" s="120" t="s">
        <v>593</v>
      </c>
      <c r="F248" s="19" t="s">
        <v>258</v>
      </c>
      <c r="G248" s="32" t="str">
        <f t="shared" si="15"/>
        <v>Cadet</v>
      </c>
      <c r="H248" s="70" t="s">
        <v>210</v>
      </c>
      <c r="I248" s="71" t="str">
        <f t="shared" si="14"/>
        <v>*246*</v>
      </c>
      <c r="J248" s="47"/>
      <c r="K248" s="83" t="str">
        <f t="shared" si="16"/>
        <v>Nicholas Martin 8 M United We Run</v>
      </c>
      <c r="S248" s="27" t="b">
        <f t="shared" si="13"/>
        <v>0</v>
      </c>
    </row>
    <row r="249" spans="1:19" ht="62.25">
      <c r="A249" s="27">
        <v>247</v>
      </c>
      <c r="B249" s="19" t="s">
        <v>403</v>
      </c>
      <c r="C249" s="19" t="s">
        <v>629</v>
      </c>
      <c r="D249" s="19">
        <v>4</v>
      </c>
      <c r="E249" s="120" t="s">
        <v>593</v>
      </c>
      <c r="F249" s="19" t="s">
        <v>258</v>
      </c>
      <c r="G249" s="32" t="str">
        <f t="shared" si="15"/>
        <v>34</v>
      </c>
      <c r="H249" s="70" t="s">
        <v>210</v>
      </c>
      <c r="I249" s="71" t="str">
        <f t="shared" si="14"/>
        <v>*247*</v>
      </c>
      <c r="J249" s="47"/>
      <c r="K249" s="83" t="str">
        <f t="shared" si="16"/>
        <v>Oliver McClellan 4 M United We Run</v>
      </c>
      <c r="S249" s="27" t="b">
        <f t="shared" si="13"/>
        <v>0</v>
      </c>
    </row>
    <row r="250" spans="1:19" ht="62.25">
      <c r="A250" s="27">
        <v>248</v>
      </c>
      <c r="B250" s="19" t="s">
        <v>630</v>
      </c>
      <c r="C250" s="19" t="s">
        <v>631</v>
      </c>
      <c r="D250" s="19">
        <v>4</v>
      </c>
      <c r="E250" s="120" t="s">
        <v>593</v>
      </c>
      <c r="F250" s="19" t="s">
        <v>258</v>
      </c>
      <c r="G250" s="32" t="str">
        <f t="shared" si="15"/>
        <v>34</v>
      </c>
      <c r="H250" s="70" t="s">
        <v>210</v>
      </c>
      <c r="I250" s="71" t="str">
        <f t="shared" si="14"/>
        <v>*248*</v>
      </c>
      <c r="J250" s="47"/>
      <c r="K250" s="83" t="str">
        <f t="shared" si="16"/>
        <v>Aidan McGuire 4 M United We Run</v>
      </c>
      <c r="S250" s="27" t="b">
        <f t="shared" si="13"/>
        <v>0</v>
      </c>
    </row>
    <row r="251" spans="1:19" ht="62.25">
      <c r="A251" s="27">
        <v>249</v>
      </c>
      <c r="B251" s="19" t="s">
        <v>530</v>
      </c>
      <c r="C251" s="19" t="s">
        <v>631</v>
      </c>
      <c r="D251" s="19">
        <v>4</v>
      </c>
      <c r="E251" s="120" t="s">
        <v>593</v>
      </c>
      <c r="F251" s="19" t="s">
        <v>258</v>
      </c>
      <c r="G251" s="32" t="str">
        <f t="shared" si="15"/>
        <v>34</v>
      </c>
      <c r="H251" s="70" t="s">
        <v>210</v>
      </c>
      <c r="I251" s="71" t="str">
        <f t="shared" si="14"/>
        <v>*249*</v>
      </c>
      <c r="J251" s="47"/>
      <c r="K251" s="83" t="str">
        <f t="shared" si="16"/>
        <v>Griffin McGuire 4 M United We Run</v>
      </c>
      <c r="S251" s="27" t="b">
        <f t="shared" si="13"/>
        <v>0</v>
      </c>
    </row>
    <row r="252" spans="1:19" ht="62.25">
      <c r="A252" s="27">
        <v>250</v>
      </c>
      <c r="B252" s="19" t="s">
        <v>632</v>
      </c>
      <c r="C252" s="19" t="s">
        <v>631</v>
      </c>
      <c r="D252" s="19">
        <v>7</v>
      </c>
      <c r="E252" s="120" t="s">
        <v>593</v>
      </c>
      <c r="F252" s="19" t="s">
        <v>258</v>
      </c>
      <c r="G252" s="32" t="str">
        <f t="shared" si="15"/>
        <v>Cadet</v>
      </c>
      <c r="H252" s="70" t="s">
        <v>210</v>
      </c>
      <c r="I252" s="71" t="str">
        <f t="shared" si="14"/>
        <v>*250*</v>
      </c>
      <c r="J252" s="47"/>
      <c r="K252" s="83" t="str">
        <f t="shared" si="16"/>
        <v>Vitya McGuire 7 M United We Run</v>
      </c>
      <c r="S252" s="27" t="b">
        <f t="shared" si="13"/>
        <v>0</v>
      </c>
    </row>
    <row r="253" spans="1:19" ht="62.25">
      <c r="A253" s="27">
        <v>251</v>
      </c>
      <c r="B253" s="19" t="s">
        <v>633</v>
      </c>
      <c r="C253" s="19" t="s">
        <v>634</v>
      </c>
      <c r="D253" s="19">
        <v>7</v>
      </c>
      <c r="E253" s="120" t="s">
        <v>593</v>
      </c>
      <c r="F253" s="19" t="s">
        <v>261</v>
      </c>
      <c r="G253" s="32" t="str">
        <f t="shared" si="15"/>
        <v>Cadet</v>
      </c>
      <c r="H253" s="70" t="s">
        <v>210</v>
      </c>
      <c r="I253" s="71" t="str">
        <f t="shared" si="14"/>
        <v>*251*</v>
      </c>
      <c r="J253" s="47"/>
      <c r="K253" s="83" t="str">
        <f t="shared" si="16"/>
        <v>Molly Mockaitis 7 F United We Run</v>
      </c>
      <c r="S253" s="27" t="b">
        <f t="shared" si="13"/>
        <v>0</v>
      </c>
    </row>
    <row r="254" spans="1:19" ht="62.25">
      <c r="A254" s="27">
        <v>252</v>
      </c>
      <c r="B254" s="19" t="s">
        <v>483</v>
      </c>
      <c r="C254" s="19" t="s">
        <v>635</v>
      </c>
      <c r="D254" s="19">
        <v>4</v>
      </c>
      <c r="E254" s="120" t="s">
        <v>593</v>
      </c>
      <c r="F254" s="19" t="s">
        <v>258</v>
      </c>
      <c r="G254" s="32" t="str">
        <f t="shared" si="15"/>
        <v>34</v>
      </c>
      <c r="H254" s="70" t="s">
        <v>210</v>
      </c>
      <c r="I254" s="71" t="str">
        <f t="shared" si="14"/>
        <v>*252*</v>
      </c>
      <c r="J254" s="47"/>
      <c r="K254" s="83" t="str">
        <f t="shared" si="16"/>
        <v>Max Murphy 4 M United We Run</v>
      </c>
      <c r="M254" s="27"/>
      <c r="S254" s="27" t="b">
        <f t="shared" si="13"/>
        <v>0</v>
      </c>
    </row>
    <row r="255" spans="1:19" ht="62.25">
      <c r="A255" s="27">
        <v>253</v>
      </c>
      <c r="B255" s="19" t="s">
        <v>636</v>
      </c>
      <c r="C255" s="19" t="s">
        <v>637</v>
      </c>
      <c r="D255" s="19">
        <v>4</v>
      </c>
      <c r="E255" s="120" t="s">
        <v>593</v>
      </c>
      <c r="F255" s="19" t="s">
        <v>258</v>
      </c>
      <c r="G255" s="32" t="str">
        <f t="shared" si="15"/>
        <v>34</v>
      </c>
      <c r="H255" s="70" t="s">
        <v>210</v>
      </c>
      <c r="I255" s="71" t="str">
        <f t="shared" si="14"/>
        <v>*253*</v>
      </c>
      <c r="J255" s="47"/>
      <c r="K255" s="83" t="str">
        <f t="shared" si="16"/>
        <v>Dayne Odum 4 M United We Run</v>
      </c>
      <c r="M255" s="27"/>
      <c r="S255" s="27" t="b">
        <f t="shared" si="13"/>
        <v>0</v>
      </c>
    </row>
    <row r="256" spans="1:19" ht="62.25">
      <c r="A256" s="27">
        <v>254</v>
      </c>
      <c r="B256" s="19" t="s">
        <v>638</v>
      </c>
      <c r="C256" s="19" t="s">
        <v>637</v>
      </c>
      <c r="D256" s="19">
        <v>6</v>
      </c>
      <c r="E256" s="120" t="s">
        <v>593</v>
      </c>
      <c r="F256" s="19" t="s">
        <v>258</v>
      </c>
      <c r="G256" s="32" t="str">
        <f t="shared" si="15"/>
        <v>56</v>
      </c>
      <c r="H256" s="70" t="s">
        <v>210</v>
      </c>
      <c r="I256" s="71" t="str">
        <f t="shared" si="14"/>
        <v>*254*</v>
      </c>
      <c r="J256" s="47"/>
      <c r="K256" s="83" t="str">
        <f t="shared" si="16"/>
        <v>Jonah Odum 6 M United We Run</v>
      </c>
      <c r="M256" s="27"/>
      <c r="S256" s="27" t="b">
        <f t="shared" si="13"/>
        <v>0</v>
      </c>
    </row>
    <row r="257" spans="1:19" ht="62.25">
      <c r="A257" s="27">
        <v>255</v>
      </c>
      <c r="B257" s="19" t="s">
        <v>313</v>
      </c>
      <c r="C257" s="19" t="s">
        <v>639</v>
      </c>
      <c r="D257" s="19">
        <v>5</v>
      </c>
      <c r="E257" s="120" t="s">
        <v>593</v>
      </c>
      <c r="F257" s="19" t="s">
        <v>261</v>
      </c>
      <c r="G257" s="32" t="str">
        <f t="shared" si="15"/>
        <v>56</v>
      </c>
      <c r="H257" s="70" t="s">
        <v>210</v>
      </c>
      <c r="I257" s="71" t="str">
        <f t="shared" si="14"/>
        <v>*255*</v>
      </c>
      <c r="J257" s="47"/>
      <c r="K257" s="83" t="str">
        <f t="shared" si="16"/>
        <v>Ava Price 5 F United We Run</v>
      </c>
      <c r="M257" s="27"/>
      <c r="S257" s="27" t="b">
        <f t="shared" si="13"/>
        <v>0</v>
      </c>
    </row>
    <row r="258" spans="1:19" ht="62.25">
      <c r="A258" s="27">
        <v>256</v>
      </c>
      <c r="B258" s="19" t="s">
        <v>558</v>
      </c>
      <c r="C258" s="19" t="s">
        <v>639</v>
      </c>
      <c r="D258" s="19">
        <v>8</v>
      </c>
      <c r="E258" s="120" t="s">
        <v>593</v>
      </c>
      <c r="F258" s="19" t="s">
        <v>261</v>
      </c>
      <c r="G258" s="32" t="str">
        <f t="shared" si="15"/>
        <v>Cadet</v>
      </c>
      <c r="H258" s="70" t="s">
        <v>210</v>
      </c>
      <c r="I258" s="71" t="str">
        <f t="shared" si="14"/>
        <v>*256*</v>
      </c>
      <c r="J258" s="47"/>
      <c r="K258" s="83" t="str">
        <f t="shared" si="16"/>
        <v>Gabrielle Price 8 F United We Run</v>
      </c>
      <c r="M258" s="27"/>
      <c r="S258" s="27" t="b">
        <f t="shared" ref="S258:S321" si="17">EXACT(A258,A259)</f>
        <v>0</v>
      </c>
    </row>
    <row r="259" spans="1:19" ht="62.25">
      <c r="A259" s="27">
        <v>257</v>
      </c>
      <c r="B259" s="19" t="s">
        <v>623</v>
      </c>
      <c r="C259" s="19" t="s">
        <v>640</v>
      </c>
      <c r="D259" s="19">
        <v>4</v>
      </c>
      <c r="E259" s="120" t="s">
        <v>593</v>
      </c>
      <c r="F259" s="19" t="s">
        <v>261</v>
      </c>
      <c r="G259" s="32" t="str">
        <f t="shared" si="15"/>
        <v>34</v>
      </c>
      <c r="H259" s="70" t="s">
        <v>210</v>
      </c>
      <c r="I259" s="71" t="str">
        <f t="shared" ref="I259:I322" si="18">CONCATENATE(H259,A259,H259)</f>
        <v>*257*</v>
      </c>
      <c r="J259" s="47"/>
      <c r="K259" s="83" t="str">
        <f t="shared" si="16"/>
        <v>Ella Quinlin 4 F United We Run</v>
      </c>
      <c r="M259" s="27"/>
      <c r="S259" s="27" t="b">
        <f t="shared" si="17"/>
        <v>0</v>
      </c>
    </row>
    <row r="260" spans="1:19" ht="62.25">
      <c r="A260" s="27">
        <v>258</v>
      </c>
      <c r="B260" s="19" t="s">
        <v>362</v>
      </c>
      <c r="C260" s="19" t="s">
        <v>641</v>
      </c>
      <c r="D260" s="19">
        <v>6</v>
      </c>
      <c r="E260" s="120" t="s">
        <v>593</v>
      </c>
      <c r="F260" s="19" t="s">
        <v>258</v>
      </c>
      <c r="G260" s="32" t="str">
        <f t="shared" ref="G260:G323" si="19">IF(D260=8,"Cadet",IF(D260=7,"Cadet",IF(D260=6,"56",IF(D260=5,"56",IF(D260=4,"34",IF(D260=3,"34","No Group"))))))</f>
        <v>56</v>
      </c>
      <c r="H260" s="70" t="s">
        <v>210</v>
      </c>
      <c r="I260" s="71" t="str">
        <f t="shared" si="18"/>
        <v>*258*</v>
      </c>
      <c r="J260" s="47"/>
      <c r="K260" s="83" t="str">
        <f t="shared" si="16"/>
        <v>Jacob Ready 6 M United We Run</v>
      </c>
      <c r="M260" s="27"/>
      <c r="S260" s="27" t="b">
        <f t="shared" si="17"/>
        <v>0</v>
      </c>
    </row>
    <row r="261" spans="1:19" ht="62.25">
      <c r="A261" s="27">
        <v>259</v>
      </c>
      <c r="B261" s="19" t="s">
        <v>642</v>
      </c>
      <c r="C261" s="19" t="s">
        <v>643</v>
      </c>
      <c r="D261" s="19">
        <v>7</v>
      </c>
      <c r="E261" s="120" t="s">
        <v>593</v>
      </c>
      <c r="F261" s="19" t="s">
        <v>261</v>
      </c>
      <c r="G261" s="32" t="str">
        <f t="shared" si="19"/>
        <v>Cadet</v>
      </c>
      <c r="H261" s="70" t="s">
        <v>210</v>
      </c>
      <c r="I261" s="71" t="str">
        <f t="shared" si="18"/>
        <v>*259*</v>
      </c>
      <c r="J261" s="47"/>
      <c r="K261" s="83" t="str">
        <f t="shared" si="16"/>
        <v>Alexandra Richardson 7 F United We Run</v>
      </c>
      <c r="M261" s="27"/>
      <c r="S261" s="27" t="b">
        <f t="shared" si="17"/>
        <v>0</v>
      </c>
    </row>
    <row r="262" spans="1:19" ht="62.25">
      <c r="A262" s="27">
        <v>260</v>
      </c>
      <c r="B262" s="19" t="s">
        <v>609</v>
      </c>
      <c r="C262" s="19" t="s">
        <v>644</v>
      </c>
      <c r="D262" s="19">
        <v>4</v>
      </c>
      <c r="E262" s="120" t="s">
        <v>593</v>
      </c>
      <c r="F262" s="19" t="s">
        <v>258</v>
      </c>
      <c r="G262" s="32" t="str">
        <f t="shared" si="19"/>
        <v>34</v>
      </c>
      <c r="H262" s="70" t="s">
        <v>210</v>
      </c>
      <c r="I262" s="71" t="str">
        <f t="shared" si="18"/>
        <v>*260*</v>
      </c>
      <c r="J262" s="47"/>
      <c r="K262" s="83" t="str">
        <f t="shared" si="16"/>
        <v>Joel Riedeman 4 M United We Run</v>
      </c>
      <c r="M262" s="27"/>
      <c r="S262" s="27" t="b">
        <f t="shared" si="17"/>
        <v>0</v>
      </c>
    </row>
    <row r="263" spans="1:19" ht="62.25">
      <c r="A263" s="27">
        <v>261</v>
      </c>
      <c r="B263" s="19" t="s">
        <v>645</v>
      </c>
      <c r="C263" s="19" t="s">
        <v>646</v>
      </c>
      <c r="D263" s="19">
        <v>5</v>
      </c>
      <c r="E263" s="120" t="s">
        <v>593</v>
      </c>
      <c r="F263" s="19" t="s">
        <v>261</v>
      </c>
      <c r="G263" s="32" t="str">
        <f t="shared" si="19"/>
        <v>56</v>
      </c>
      <c r="H263" s="70" t="s">
        <v>210</v>
      </c>
      <c r="I263" s="71" t="str">
        <f t="shared" si="18"/>
        <v>*261*</v>
      </c>
      <c r="J263" s="47"/>
      <c r="K263" s="83" t="str">
        <f t="shared" ref="K263:K326" si="20">CONCATENATE(B263," ",C263," ",D263," ",F263," ",E263)</f>
        <v>Elianna Schornak 5 F United We Run</v>
      </c>
      <c r="M263" s="27"/>
      <c r="S263" s="27" t="b">
        <f t="shared" si="17"/>
        <v>0</v>
      </c>
    </row>
    <row r="264" spans="1:19" ht="62.25">
      <c r="A264" s="27">
        <v>262</v>
      </c>
      <c r="B264" s="19" t="s">
        <v>647</v>
      </c>
      <c r="C264" s="19" t="s">
        <v>648</v>
      </c>
      <c r="D264" s="19">
        <v>4</v>
      </c>
      <c r="E264" s="120" t="s">
        <v>593</v>
      </c>
      <c r="F264" s="19" t="s">
        <v>258</v>
      </c>
      <c r="G264" s="32" t="str">
        <f t="shared" si="19"/>
        <v>34</v>
      </c>
      <c r="H264" s="70" t="s">
        <v>210</v>
      </c>
      <c r="I264" s="71" t="str">
        <f t="shared" si="18"/>
        <v>*262*</v>
      </c>
      <c r="J264" s="47"/>
      <c r="K264" s="83" t="str">
        <f t="shared" si="20"/>
        <v>Teddy Schott 4 M United We Run</v>
      </c>
      <c r="M264" s="27"/>
      <c r="S264" s="27" t="b">
        <f t="shared" si="17"/>
        <v>0</v>
      </c>
    </row>
    <row r="265" spans="1:19" ht="62.25">
      <c r="A265" s="27">
        <v>263</v>
      </c>
      <c r="B265" s="19" t="s">
        <v>516</v>
      </c>
      <c r="C265" s="19" t="s">
        <v>648</v>
      </c>
      <c r="D265" s="19">
        <v>3</v>
      </c>
      <c r="E265" s="120" t="s">
        <v>593</v>
      </c>
      <c r="F265" s="19" t="s">
        <v>258</v>
      </c>
      <c r="G265" s="32" t="str">
        <f t="shared" si="19"/>
        <v>34</v>
      </c>
      <c r="H265" s="70" t="s">
        <v>210</v>
      </c>
      <c r="I265" s="71" t="str">
        <f t="shared" si="18"/>
        <v>*263*</v>
      </c>
      <c r="J265" s="47"/>
      <c r="K265" s="83" t="str">
        <f t="shared" si="20"/>
        <v>William Schott 3 M United We Run</v>
      </c>
      <c r="M265" s="27"/>
      <c r="S265" s="27" t="b">
        <f t="shared" si="17"/>
        <v>0</v>
      </c>
    </row>
    <row r="266" spans="1:19" ht="62.25">
      <c r="A266" s="27">
        <v>264</v>
      </c>
      <c r="B266" s="19" t="s">
        <v>570</v>
      </c>
      <c r="C266" s="19" t="s">
        <v>463</v>
      </c>
      <c r="D266" s="19">
        <v>8</v>
      </c>
      <c r="E266" s="120" t="s">
        <v>593</v>
      </c>
      <c r="F266" s="19" t="s">
        <v>261</v>
      </c>
      <c r="G266" s="32" t="str">
        <f t="shared" si="19"/>
        <v>Cadet</v>
      </c>
      <c r="H266" s="70" t="s">
        <v>210</v>
      </c>
      <c r="I266" s="71" t="str">
        <f t="shared" si="18"/>
        <v>*264*</v>
      </c>
      <c r="J266" s="47"/>
      <c r="K266" s="83" t="str">
        <f t="shared" si="20"/>
        <v>Maggie Smith 8 F United We Run</v>
      </c>
      <c r="M266" s="27"/>
      <c r="S266" s="27" t="b">
        <f t="shared" si="17"/>
        <v>0</v>
      </c>
    </row>
    <row r="267" spans="1:19" ht="62.25">
      <c r="A267" s="27">
        <v>265</v>
      </c>
      <c r="B267" s="19" t="s">
        <v>556</v>
      </c>
      <c r="C267" s="19" t="s">
        <v>463</v>
      </c>
      <c r="D267" s="19">
        <v>6</v>
      </c>
      <c r="E267" s="120" t="s">
        <v>593</v>
      </c>
      <c r="F267" s="19" t="s">
        <v>258</v>
      </c>
      <c r="G267" s="32" t="str">
        <f t="shared" si="19"/>
        <v>56</v>
      </c>
      <c r="H267" s="70" t="s">
        <v>210</v>
      </c>
      <c r="I267" s="71" t="str">
        <f t="shared" si="18"/>
        <v>*265*</v>
      </c>
      <c r="J267" s="47"/>
      <c r="K267" s="83" t="str">
        <f t="shared" si="20"/>
        <v>Sam Smith 6 M United We Run</v>
      </c>
      <c r="M267" s="27"/>
      <c r="S267" s="27" t="b">
        <f t="shared" si="17"/>
        <v>0</v>
      </c>
    </row>
    <row r="268" spans="1:19" ht="62.25">
      <c r="A268" s="27">
        <v>266</v>
      </c>
      <c r="B268" s="19" t="s">
        <v>649</v>
      </c>
      <c r="C268" s="19" t="s">
        <v>463</v>
      </c>
      <c r="D268" s="19">
        <v>7</v>
      </c>
      <c r="E268" s="120" t="s">
        <v>593</v>
      </c>
      <c r="F268" s="19" t="s">
        <v>258</v>
      </c>
      <c r="G268" s="32" t="str">
        <f t="shared" si="19"/>
        <v>Cadet</v>
      </c>
      <c r="H268" s="70" t="s">
        <v>210</v>
      </c>
      <c r="I268" s="71" t="str">
        <f t="shared" si="18"/>
        <v>*266*</v>
      </c>
      <c r="J268" s="47"/>
      <c r="K268" s="83" t="str">
        <f t="shared" si="20"/>
        <v>Xander Smith 7 M United We Run</v>
      </c>
      <c r="M268" s="27"/>
      <c r="S268" s="27" t="b">
        <f t="shared" si="17"/>
        <v>0</v>
      </c>
    </row>
    <row r="269" spans="1:19" ht="62.25">
      <c r="A269" s="27">
        <v>267</v>
      </c>
      <c r="B269" s="19" t="s">
        <v>650</v>
      </c>
      <c r="C269" s="19" t="s">
        <v>651</v>
      </c>
      <c r="D269" s="19">
        <v>4</v>
      </c>
      <c r="E269" s="120" t="s">
        <v>593</v>
      </c>
      <c r="F269" s="19" t="s">
        <v>258</v>
      </c>
      <c r="G269" s="32" t="str">
        <f t="shared" si="19"/>
        <v>34</v>
      </c>
      <c r="H269" s="70" t="s">
        <v>210</v>
      </c>
      <c r="I269" s="71" t="str">
        <f t="shared" si="18"/>
        <v>*267*</v>
      </c>
      <c r="J269" s="47"/>
      <c r="K269" s="83" t="str">
        <f t="shared" si="20"/>
        <v>Lee Stepp 4 M United We Run</v>
      </c>
      <c r="M269" s="27"/>
      <c r="S269" s="27" t="b">
        <f t="shared" si="17"/>
        <v>0</v>
      </c>
    </row>
    <row r="270" spans="1:19" ht="62.25">
      <c r="A270" s="27">
        <v>268</v>
      </c>
      <c r="B270" s="19" t="s">
        <v>652</v>
      </c>
      <c r="C270" s="19" t="s">
        <v>653</v>
      </c>
      <c r="D270" s="19">
        <v>5</v>
      </c>
      <c r="E270" s="120" t="s">
        <v>593</v>
      </c>
      <c r="F270" s="19" t="s">
        <v>258</v>
      </c>
      <c r="G270" s="32" t="str">
        <f t="shared" si="19"/>
        <v>56</v>
      </c>
      <c r="H270" s="70" t="s">
        <v>210</v>
      </c>
      <c r="I270" s="71" t="str">
        <f t="shared" si="18"/>
        <v>*268*</v>
      </c>
      <c r="J270" s="47"/>
      <c r="K270" s="83" t="str">
        <f t="shared" si="20"/>
        <v>Matthew Stevens 5 M United We Run</v>
      </c>
      <c r="M270" s="27"/>
      <c r="S270" s="27" t="b">
        <f t="shared" si="17"/>
        <v>0</v>
      </c>
    </row>
    <row r="271" spans="1:19" ht="62.25">
      <c r="A271" s="27">
        <v>269</v>
      </c>
      <c r="B271" s="19" t="s">
        <v>654</v>
      </c>
      <c r="C271" s="19" t="s">
        <v>655</v>
      </c>
      <c r="D271" s="19">
        <v>4</v>
      </c>
      <c r="E271" s="120" t="s">
        <v>593</v>
      </c>
      <c r="F271" s="19" t="s">
        <v>258</v>
      </c>
      <c r="G271" s="32" t="str">
        <f t="shared" si="19"/>
        <v>34</v>
      </c>
      <c r="H271" s="70" t="s">
        <v>210</v>
      </c>
      <c r="I271" s="71" t="str">
        <f t="shared" si="18"/>
        <v>*269*</v>
      </c>
      <c r="J271" s="47"/>
      <c r="K271" s="83" t="str">
        <f t="shared" si="20"/>
        <v>Nate Vilches 4 M United We Run</v>
      </c>
      <c r="M271" s="27"/>
      <c r="S271" s="27" t="b">
        <f t="shared" si="17"/>
        <v>0</v>
      </c>
    </row>
    <row r="272" spans="1:19" ht="62.25">
      <c r="A272" s="27">
        <v>270</v>
      </c>
      <c r="B272" s="19" t="s">
        <v>656</v>
      </c>
      <c r="C272" s="19" t="s">
        <v>354</v>
      </c>
      <c r="D272" s="19">
        <v>6</v>
      </c>
      <c r="E272" s="120" t="s">
        <v>593</v>
      </c>
      <c r="F272" s="19" t="s">
        <v>261</v>
      </c>
      <c r="G272" s="32" t="str">
        <f t="shared" si="19"/>
        <v>56</v>
      </c>
      <c r="H272" s="70" t="s">
        <v>210</v>
      </c>
      <c r="I272" s="71" t="str">
        <f t="shared" si="18"/>
        <v>*270*</v>
      </c>
      <c r="J272" s="47"/>
      <c r="K272" s="83" t="str">
        <f t="shared" si="20"/>
        <v>Anna Wilson 6 F United We Run</v>
      </c>
      <c r="M272" s="27"/>
      <c r="S272" s="27" t="b">
        <f t="shared" si="17"/>
        <v>0</v>
      </c>
    </row>
    <row r="273" spans="1:19" ht="62.25">
      <c r="A273" s="27">
        <v>271</v>
      </c>
      <c r="B273" s="19" t="s">
        <v>432</v>
      </c>
      <c r="C273" s="19" t="s">
        <v>657</v>
      </c>
      <c r="D273" s="19">
        <v>6</v>
      </c>
      <c r="E273" s="120" t="s">
        <v>593</v>
      </c>
      <c r="F273" s="19" t="s">
        <v>261</v>
      </c>
      <c r="G273" s="32" t="str">
        <f t="shared" si="19"/>
        <v>56</v>
      </c>
      <c r="H273" s="70" t="s">
        <v>210</v>
      </c>
      <c r="I273" s="71" t="str">
        <f t="shared" si="18"/>
        <v>*271*</v>
      </c>
      <c r="J273" s="47"/>
      <c r="K273" s="83" t="str">
        <f t="shared" si="20"/>
        <v>Nora Wlodarczyk 6 F United We Run</v>
      </c>
      <c r="M273" s="27"/>
      <c r="S273" s="27" t="b">
        <f t="shared" si="17"/>
        <v>0</v>
      </c>
    </row>
    <row r="274" spans="1:19" ht="62.25">
      <c r="A274" s="27">
        <v>272</v>
      </c>
      <c r="B274" s="27" t="s">
        <v>271</v>
      </c>
      <c r="C274" s="27" t="s">
        <v>595</v>
      </c>
      <c r="D274" s="27">
        <v>5</v>
      </c>
      <c r="E274" s="27" t="s">
        <v>174</v>
      </c>
      <c r="F274" s="27" t="s">
        <v>261</v>
      </c>
      <c r="G274" s="32" t="str">
        <f t="shared" si="19"/>
        <v>56</v>
      </c>
      <c r="H274" s="70" t="s">
        <v>210</v>
      </c>
      <c r="I274" s="71" t="str">
        <f t="shared" si="18"/>
        <v>*272*</v>
      </c>
      <c r="J274" s="47"/>
      <c r="K274" s="83" t="str">
        <f t="shared" si="20"/>
        <v>Isabella Andrews 5 F St. Barnabas</v>
      </c>
      <c r="M274" s="27"/>
      <c r="S274" s="27" t="b">
        <f t="shared" si="17"/>
        <v>0</v>
      </c>
    </row>
    <row r="275" spans="1:19" ht="62.25">
      <c r="A275" s="27">
        <v>273</v>
      </c>
      <c r="B275" s="27" t="s">
        <v>267</v>
      </c>
      <c r="C275" s="27" t="s">
        <v>595</v>
      </c>
      <c r="D275" s="27">
        <v>4</v>
      </c>
      <c r="E275" s="27" t="s">
        <v>174</v>
      </c>
      <c r="F275" s="27" t="s">
        <v>261</v>
      </c>
      <c r="G275" s="32" t="str">
        <f t="shared" si="19"/>
        <v>34</v>
      </c>
      <c r="H275" s="70" t="s">
        <v>210</v>
      </c>
      <c r="I275" s="71" t="str">
        <f t="shared" si="18"/>
        <v>*273*</v>
      </c>
      <c r="J275" s="47"/>
      <c r="K275" s="83" t="str">
        <f t="shared" si="20"/>
        <v>Olivia Andrews 4 F St. Barnabas</v>
      </c>
      <c r="M275" s="27"/>
      <c r="S275" s="27" t="b">
        <f t="shared" si="17"/>
        <v>0</v>
      </c>
    </row>
    <row r="276" spans="1:19" ht="62.25">
      <c r="A276" s="27">
        <v>274</v>
      </c>
      <c r="B276" s="27" t="s">
        <v>475</v>
      </c>
      <c r="C276" s="27" t="s">
        <v>658</v>
      </c>
      <c r="D276" s="27">
        <v>7</v>
      </c>
      <c r="E276" s="27" t="s">
        <v>174</v>
      </c>
      <c r="F276" s="27" t="s">
        <v>258</v>
      </c>
      <c r="G276" s="32" t="str">
        <f t="shared" si="19"/>
        <v>Cadet</v>
      </c>
      <c r="H276" s="70" t="s">
        <v>210</v>
      </c>
      <c r="I276" s="71" t="str">
        <f t="shared" si="18"/>
        <v>*274*</v>
      </c>
      <c r="J276" s="47"/>
      <c r="K276" s="83" t="str">
        <f t="shared" si="20"/>
        <v>Brady Beaupre 7 M St. Barnabas</v>
      </c>
      <c r="M276" s="27"/>
      <c r="S276" s="27" t="b">
        <f t="shared" si="17"/>
        <v>0</v>
      </c>
    </row>
    <row r="277" spans="1:19" ht="62.25">
      <c r="A277" s="27">
        <v>275</v>
      </c>
      <c r="B277" s="27" t="s">
        <v>279</v>
      </c>
      <c r="C277" s="27" t="s">
        <v>659</v>
      </c>
      <c r="D277" s="27">
        <v>8</v>
      </c>
      <c r="E277" s="27" t="s">
        <v>174</v>
      </c>
      <c r="F277" s="27" t="s">
        <v>261</v>
      </c>
      <c r="G277" s="32" t="str">
        <f t="shared" si="19"/>
        <v>Cadet</v>
      </c>
      <c r="H277" s="70" t="s">
        <v>210</v>
      </c>
      <c r="I277" s="71" t="str">
        <f t="shared" si="18"/>
        <v>*275*</v>
      </c>
      <c r="J277" s="47"/>
      <c r="K277" s="83" t="str">
        <f t="shared" si="20"/>
        <v>Lauren Bender 8 F St. Barnabas</v>
      </c>
      <c r="M277" s="27"/>
      <c r="S277" s="27" t="b">
        <f t="shared" si="17"/>
        <v>0</v>
      </c>
    </row>
    <row r="278" spans="1:19" ht="62.25">
      <c r="A278" s="27">
        <v>276</v>
      </c>
      <c r="B278" s="27" t="s">
        <v>650</v>
      </c>
      <c r="C278" s="27" t="s">
        <v>660</v>
      </c>
      <c r="D278" s="27">
        <v>4</v>
      </c>
      <c r="E278" s="27" t="s">
        <v>174</v>
      </c>
      <c r="F278" s="27" t="s">
        <v>258</v>
      </c>
      <c r="G278" s="32" t="str">
        <f t="shared" si="19"/>
        <v>34</v>
      </c>
      <c r="H278" s="70" t="s">
        <v>210</v>
      </c>
      <c r="I278" s="71" t="str">
        <f t="shared" si="18"/>
        <v>*276*</v>
      </c>
      <c r="J278" s="47"/>
      <c r="K278" s="83" t="str">
        <f t="shared" si="20"/>
        <v>Lee Cooper 4 M St. Barnabas</v>
      </c>
      <c r="M278" s="27"/>
      <c r="S278" s="27" t="b">
        <f t="shared" si="17"/>
        <v>0</v>
      </c>
    </row>
    <row r="279" spans="1:19" ht="62.25">
      <c r="A279" s="27">
        <v>277</v>
      </c>
      <c r="B279" s="27" t="s">
        <v>661</v>
      </c>
      <c r="C279" s="27" t="s">
        <v>662</v>
      </c>
      <c r="D279" s="27">
        <v>7</v>
      </c>
      <c r="E279" s="27" t="s">
        <v>174</v>
      </c>
      <c r="F279" s="27" t="s">
        <v>261</v>
      </c>
      <c r="G279" s="32" t="str">
        <f t="shared" si="19"/>
        <v>Cadet</v>
      </c>
      <c r="H279" s="70" t="s">
        <v>210</v>
      </c>
      <c r="I279" s="71" t="str">
        <f t="shared" si="18"/>
        <v>*277*</v>
      </c>
      <c r="J279" s="47"/>
      <c r="K279" s="83" t="str">
        <f t="shared" si="20"/>
        <v>Caroline Crews 7 F St. Barnabas</v>
      </c>
      <c r="M279" s="27"/>
      <c r="S279" s="27" t="b">
        <f t="shared" si="17"/>
        <v>0</v>
      </c>
    </row>
    <row r="280" spans="1:19" ht="62.25">
      <c r="A280" s="27">
        <v>278</v>
      </c>
      <c r="B280" s="27" t="s">
        <v>512</v>
      </c>
      <c r="C280" s="27" t="s">
        <v>663</v>
      </c>
      <c r="D280" s="27">
        <v>5</v>
      </c>
      <c r="E280" s="27" t="s">
        <v>174</v>
      </c>
      <c r="F280" s="27" t="s">
        <v>261</v>
      </c>
      <c r="G280" s="32" t="str">
        <f t="shared" si="19"/>
        <v>56</v>
      </c>
      <c r="H280" s="70" t="s">
        <v>210</v>
      </c>
      <c r="I280" s="71" t="str">
        <f t="shared" si="18"/>
        <v>*278*</v>
      </c>
      <c r="J280" s="47"/>
      <c r="K280" s="83" t="str">
        <f t="shared" si="20"/>
        <v>Savannah Duhammel 5 F St. Barnabas</v>
      </c>
      <c r="M280" s="27"/>
      <c r="S280" s="27" t="b">
        <f t="shared" si="17"/>
        <v>0</v>
      </c>
    </row>
    <row r="281" spans="1:19" ht="62.25">
      <c r="A281" s="27">
        <v>279</v>
      </c>
      <c r="B281" s="27" t="s">
        <v>664</v>
      </c>
      <c r="C281" s="27" t="s">
        <v>665</v>
      </c>
      <c r="D281" s="27">
        <v>4</v>
      </c>
      <c r="E281" s="27" t="s">
        <v>174</v>
      </c>
      <c r="F281" s="27" t="s">
        <v>258</v>
      </c>
      <c r="G281" s="32" t="str">
        <f t="shared" si="19"/>
        <v>34</v>
      </c>
      <c r="H281" s="70" t="s">
        <v>210</v>
      </c>
      <c r="I281" s="71" t="str">
        <f t="shared" si="18"/>
        <v>*279*</v>
      </c>
      <c r="J281" s="47"/>
      <c r="K281" s="83" t="str">
        <f t="shared" si="20"/>
        <v>Jeremiah Evans 4 M St. Barnabas</v>
      </c>
      <c r="M281" s="27"/>
      <c r="S281" s="27" t="b">
        <f t="shared" si="17"/>
        <v>0</v>
      </c>
    </row>
    <row r="282" spans="1:19" ht="62.25">
      <c r="A282" s="27">
        <v>280</v>
      </c>
      <c r="B282" s="27" t="s">
        <v>666</v>
      </c>
      <c r="C282" s="27" t="s">
        <v>667</v>
      </c>
      <c r="D282" s="27">
        <v>7</v>
      </c>
      <c r="E282" s="27" t="s">
        <v>174</v>
      </c>
      <c r="F282" s="27" t="s">
        <v>258</v>
      </c>
      <c r="G282" s="32" t="str">
        <f t="shared" si="19"/>
        <v>Cadet</v>
      </c>
      <c r="H282" s="70" t="s">
        <v>210</v>
      </c>
      <c r="I282" s="71" t="str">
        <f t="shared" si="18"/>
        <v>*280*</v>
      </c>
      <c r="J282" s="47"/>
      <c r="K282" s="83" t="str">
        <f t="shared" si="20"/>
        <v>Casey Horton 7 M St. Barnabas</v>
      </c>
      <c r="M282" s="27"/>
      <c r="S282" s="27" t="b">
        <f t="shared" si="17"/>
        <v>0</v>
      </c>
    </row>
    <row r="283" spans="1:19" ht="62.25">
      <c r="A283" s="27">
        <v>281</v>
      </c>
      <c r="B283" s="27" t="s">
        <v>668</v>
      </c>
      <c r="C283" s="27" t="s">
        <v>669</v>
      </c>
      <c r="D283" s="27">
        <v>4</v>
      </c>
      <c r="E283" s="27" t="s">
        <v>174</v>
      </c>
      <c r="F283" s="27" t="s">
        <v>261</v>
      </c>
      <c r="G283" s="32" t="str">
        <f t="shared" si="19"/>
        <v>34</v>
      </c>
      <c r="H283" s="70" t="s">
        <v>210</v>
      </c>
      <c r="I283" s="71" t="str">
        <f t="shared" si="18"/>
        <v>*281*</v>
      </c>
      <c r="J283" s="47"/>
      <c r="K283" s="83" t="str">
        <f t="shared" si="20"/>
        <v>Stella Kessenich 4 F St. Barnabas</v>
      </c>
      <c r="M283" s="27"/>
      <c r="S283" s="27" t="b">
        <f t="shared" si="17"/>
        <v>0</v>
      </c>
    </row>
    <row r="284" spans="1:19" ht="62.25">
      <c r="A284" s="27">
        <v>282</v>
      </c>
      <c r="B284" s="27" t="s">
        <v>670</v>
      </c>
      <c r="C284" s="27" t="s">
        <v>671</v>
      </c>
      <c r="D284" s="27">
        <v>7</v>
      </c>
      <c r="E284" s="27" t="s">
        <v>174</v>
      </c>
      <c r="F284" s="27" t="s">
        <v>258</v>
      </c>
      <c r="G284" s="32" t="str">
        <f t="shared" si="19"/>
        <v>Cadet</v>
      </c>
      <c r="H284" s="70" t="s">
        <v>210</v>
      </c>
      <c r="I284" s="71" t="str">
        <f t="shared" si="18"/>
        <v>*282*</v>
      </c>
      <c r="J284" s="47"/>
      <c r="K284" s="83" t="str">
        <f t="shared" si="20"/>
        <v>Liam Kidwell 7 M St. Barnabas</v>
      </c>
      <c r="M284" s="27"/>
      <c r="S284" s="27" t="b">
        <f t="shared" si="17"/>
        <v>0</v>
      </c>
    </row>
    <row r="285" spans="1:19" ht="62.25">
      <c r="A285" s="27">
        <v>283</v>
      </c>
      <c r="B285" s="27" t="s">
        <v>672</v>
      </c>
      <c r="C285" s="27" t="s">
        <v>673</v>
      </c>
      <c r="D285" s="27">
        <v>6</v>
      </c>
      <c r="E285" s="27" t="s">
        <v>174</v>
      </c>
      <c r="F285" s="27" t="s">
        <v>261</v>
      </c>
      <c r="G285" s="32" t="str">
        <f t="shared" si="19"/>
        <v>56</v>
      </c>
      <c r="H285" s="70" t="s">
        <v>210</v>
      </c>
      <c r="I285" s="71" t="str">
        <f t="shared" si="18"/>
        <v>*283*</v>
      </c>
      <c r="J285" s="47"/>
      <c r="K285" s="83" t="str">
        <f t="shared" si="20"/>
        <v>Alexis  Koleszar 6 F St. Barnabas</v>
      </c>
      <c r="M285" s="27"/>
      <c r="S285" s="27" t="b">
        <f t="shared" si="17"/>
        <v>0</v>
      </c>
    </row>
    <row r="286" spans="1:19" ht="62.25">
      <c r="A286" s="27">
        <v>284</v>
      </c>
      <c r="B286" s="27" t="s">
        <v>279</v>
      </c>
      <c r="C286" s="27" t="s">
        <v>673</v>
      </c>
      <c r="D286" s="27">
        <v>6</v>
      </c>
      <c r="E286" s="27" t="s">
        <v>174</v>
      </c>
      <c r="F286" s="27" t="s">
        <v>261</v>
      </c>
      <c r="G286" s="32" t="str">
        <f t="shared" si="19"/>
        <v>56</v>
      </c>
      <c r="H286" s="70" t="s">
        <v>210</v>
      </c>
      <c r="I286" s="71" t="str">
        <f t="shared" si="18"/>
        <v>*284*</v>
      </c>
      <c r="J286" s="47"/>
      <c r="K286" s="83" t="str">
        <f t="shared" si="20"/>
        <v>Lauren Koleszar 6 F St. Barnabas</v>
      </c>
      <c r="M286" s="27"/>
      <c r="S286" s="27" t="b">
        <f t="shared" si="17"/>
        <v>0</v>
      </c>
    </row>
    <row r="287" spans="1:19" ht="62.25">
      <c r="A287" s="27">
        <v>285</v>
      </c>
      <c r="B287" s="27" t="s">
        <v>674</v>
      </c>
      <c r="C287" s="27" t="s">
        <v>675</v>
      </c>
      <c r="D287" s="27">
        <v>4</v>
      </c>
      <c r="E287" s="27" t="s">
        <v>174</v>
      </c>
      <c r="F287" s="27" t="s">
        <v>258</v>
      </c>
      <c r="G287" s="32" t="str">
        <f t="shared" si="19"/>
        <v>34</v>
      </c>
      <c r="H287" s="70" t="s">
        <v>210</v>
      </c>
      <c r="I287" s="71" t="str">
        <f t="shared" si="18"/>
        <v>*285*</v>
      </c>
      <c r="J287" s="47"/>
      <c r="K287" s="83" t="str">
        <f t="shared" si="20"/>
        <v>Drake Lally 4 M St. Barnabas</v>
      </c>
      <c r="M287" s="27"/>
      <c r="S287" s="27" t="b">
        <f t="shared" si="17"/>
        <v>0</v>
      </c>
    </row>
    <row r="288" spans="1:19" ht="62.25">
      <c r="A288" s="27">
        <v>286</v>
      </c>
      <c r="B288" s="27" t="s">
        <v>277</v>
      </c>
      <c r="C288" s="27" t="s">
        <v>676</v>
      </c>
      <c r="D288" s="27">
        <v>4</v>
      </c>
      <c r="E288" s="27" t="s">
        <v>174</v>
      </c>
      <c r="F288" s="27" t="s">
        <v>258</v>
      </c>
      <c r="G288" s="32" t="str">
        <f t="shared" si="19"/>
        <v>34</v>
      </c>
      <c r="H288" s="70" t="s">
        <v>210</v>
      </c>
      <c r="I288" s="71" t="str">
        <f t="shared" si="18"/>
        <v>*286*</v>
      </c>
      <c r="J288" s="47"/>
      <c r="K288" s="83" t="str">
        <f t="shared" si="20"/>
        <v>Carter Lanahan 4 M St. Barnabas</v>
      </c>
      <c r="M288" s="27"/>
      <c r="S288" s="27" t="b">
        <f t="shared" si="17"/>
        <v>0</v>
      </c>
    </row>
    <row r="289" spans="1:19" ht="62.25">
      <c r="A289" s="27">
        <v>287</v>
      </c>
      <c r="B289" s="27" t="s">
        <v>677</v>
      </c>
      <c r="C289" s="27" t="s">
        <v>678</v>
      </c>
      <c r="D289" s="27">
        <v>4</v>
      </c>
      <c r="E289" s="27" t="s">
        <v>174</v>
      </c>
      <c r="F289" s="27" t="s">
        <v>258</v>
      </c>
      <c r="G289" s="32" t="str">
        <f t="shared" si="19"/>
        <v>34</v>
      </c>
      <c r="H289" s="70" t="s">
        <v>210</v>
      </c>
      <c r="I289" s="71" t="str">
        <f t="shared" si="18"/>
        <v>*287*</v>
      </c>
      <c r="J289" s="47"/>
      <c r="K289" s="83" t="str">
        <f t="shared" si="20"/>
        <v>Ray Matis 4 M St. Barnabas</v>
      </c>
      <c r="M289" s="27"/>
      <c r="S289" s="27" t="b">
        <f t="shared" si="17"/>
        <v>0</v>
      </c>
    </row>
    <row r="290" spans="1:19" ht="62.25">
      <c r="A290" s="27">
        <v>288</v>
      </c>
      <c r="B290" s="27" t="s">
        <v>421</v>
      </c>
      <c r="C290" s="27" t="s">
        <v>679</v>
      </c>
      <c r="D290" s="27">
        <v>8</v>
      </c>
      <c r="E290" s="27" t="s">
        <v>174</v>
      </c>
      <c r="F290" s="27" t="s">
        <v>261</v>
      </c>
      <c r="G290" s="32" t="str">
        <f t="shared" si="19"/>
        <v>Cadet</v>
      </c>
      <c r="H290" s="70" t="s">
        <v>210</v>
      </c>
      <c r="I290" s="71" t="str">
        <f t="shared" si="18"/>
        <v>*288*</v>
      </c>
      <c r="J290" s="47"/>
      <c r="K290" s="83" t="str">
        <f t="shared" si="20"/>
        <v>Elizabeth McCoy 8 F St. Barnabas</v>
      </c>
      <c r="M290" s="27"/>
      <c r="S290" s="27" t="b">
        <f t="shared" si="17"/>
        <v>0</v>
      </c>
    </row>
    <row r="291" spans="1:19" ht="62.25">
      <c r="A291" s="27">
        <v>289</v>
      </c>
      <c r="B291" s="27" t="s">
        <v>680</v>
      </c>
      <c r="C291" s="27" t="s">
        <v>679</v>
      </c>
      <c r="D291" s="27">
        <v>6</v>
      </c>
      <c r="E291" s="27" t="s">
        <v>174</v>
      </c>
      <c r="F291" s="27" t="s">
        <v>258</v>
      </c>
      <c r="G291" s="32" t="str">
        <f t="shared" si="19"/>
        <v>56</v>
      </c>
      <c r="H291" s="70" t="s">
        <v>210</v>
      </c>
      <c r="I291" s="71" t="str">
        <f t="shared" si="18"/>
        <v>*289*</v>
      </c>
      <c r="J291" s="47"/>
      <c r="K291" s="83" t="str">
        <f t="shared" si="20"/>
        <v>Joseph McCoy 6 M St. Barnabas</v>
      </c>
      <c r="M291" s="27"/>
      <c r="S291" s="27" t="b">
        <f t="shared" si="17"/>
        <v>0</v>
      </c>
    </row>
    <row r="292" spans="1:19" ht="62.25">
      <c r="A292" s="27">
        <v>290</v>
      </c>
      <c r="B292" s="27" t="s">
        <v>495</v>
      </c>
      <c r="C292" s="27" t="s">
        <v>679</v>
      </c>
      <c r="D292" s="27">
        <v>5</v>
      </c>
      <c r="E292" s="27" t="s">
        <v>174</v>
      </c>
      <c r="F292" s="27" t="s">
        <v>258</v>
      </c>
      <c r="G292" s="32" t="str">
        <f t="shared" si="19"/>
        <v>56</v>
      </c>
      <c r="H292" s="70" t="s">
        <v>210</v>
      </c>
      <c r="I292" s="71" t="str">
        <f t="shared" si="18"/>
        <v>*290*</v>
      </c>
      <c r="J292" s="47"/>
      <c r="K292" s="83" t="str">
        <f t="shared" si="20"/>
        <v>Nick McCoy 5 M St. Barnabas</v>
      </c>
      <c r="M292" s="27"/>
      <c r="S292" s="27" t="b">
        <f t="shared" si="17"/>
        <v>0</v>
      </c>
    </row>
    <row r="293" spans="1:19" ht="62.25">
      <c r="A293" s="27">
        <v>291</v>
      </c>
      <c r="B293" s="27" t="s">
        <v>324</v>
      </c>
      <c r="C293" s="27" t="s">
        <v>681</v>
      </c>
      <c r="D293" s="27">
        <v>7</v>
      </c>
      <c r="E293" s="27" t="s">
        <v>174</v>
      </c>
      <c r="F293" s="27" t="s">
        <v>261</v>
      </c>
      <c r="G293" s="32" t="str">
        <f t="shared" si="19"/>
        <v>Cadet</v>
      </c>
      <c r="H293" s="70" t="s">
        <v>210</v>
      </c>
      <c r="I293" s="71" t="str">
        <f t="shared" si="18"/>
        <v>*291*</v>
      </c>
      <c r="J293" s="47"/>
      <c r="K293" s="83" t="str">
        <f t="shared" si="20"/>
        <v>Claire Meinerding 7 F St. Barnabas</v>
      </c>
      <c r="M293" s="27"/>
      <c r="S293" s="27" t="b">
        <f t="shared" si="17"/>
        <v>0</v>
      </c>
    </row>
    <row r="294" spans="1:19" ht="62.25">
      <c r="A294" s="27">
        <v>292</v>
      </c>
      <c r="B294" s="27" t="s">
        <v>682</v>
      </c>
      <c r="C294" s="27" t="s">
        <v>683</v>
      </c>
      <c r="D294" s="27">
        <v>4</v>
      </c>
      <c r="E294" s="27" t="s">
        <v>174</v>
      </c>
      <c r="F294" s="27" t="s">
        <v>261</v>
      </c>
      <c r="G294" s="32" t="str">
        <f t="shared" si="19"/>
        <v>34</v>
      </c>
      <c r="H294" s="70" t="s">
        <v>210</v>
      </c>
      <c r="I294" s="71" t="str">
        <f t="shared" si="18"/>
        <v>*292*</v>
      </c>
      <c r="J294" s="47"/>
      <c r="K294" s="83" t="str">
        <f t="shared" si="20"/>
        <v>Rylie Meyer 4 F St. Barnabas</v>
      </c>
      <c r="M294" s="27"/>
      <c r="S294" s="27" t="b">
        <f t="shared" si="17"/>
        <v>0</v>
      </c>
    </row>
    <row r="295" spans="1:19" ht="62.25">
      <c r="A295" s="27">
        <v>293</v>
      </c>
      <c r="B295" s="27" t="s">
        <v>684</v>
      </c>
      <c r="C295" s="27" t="s">
        <v>685</v>
      </c>
      <c r="D295" s="27">
        <v>5</v>
      </c>
      <c r="E295" s="27" t="s">
        <v>174</v>
      </c>
      <c r="F295" s="27" t="s">
        <v>261</v>
      </c>
      <c r="G295" s="32" t="str">
        <f t="shared" si="19"/>
        <v>56</v>
      </c>
      <c r="H295" s="70" t="s">
        <v>210</v>
      </c>
      <c r="I295" s="71" t="str">
        <f t="shared" si="18"/>
        <v>*293*</v>
      </c>
      <c r="J295" s="47"/>
      <c r="K295" s="83" t="str">
        <f t="shared" si="20"/>
        <v>Eva Miller 5 F St. Barnabas</v>
      </c>
      <c r="M295" s="27"/>
      <c r="S295" s="27" t="b">
        <f t="shared" si="17"/>
        <v>0</v>
      </c>
    </row>
    <row r="296" spans="1:19" ht="62.25">
      <c r="A296" s="27">
        <v>294</v>
      </c>
      <c r="B296" s="27" t="s">
        <v>686</v>
      </c>
      <c r="C296" s="27" t="s">
        <v>685</v>
      </c>
      <c r="D296" s="27">
        <v>3</v>
      </c>
      <c r="E296" s="27" t="s">
        <v>174</v>
      </c>
      <c r="F296" s="27" t="s">
        <v>258</v>
      </c>
      <c r="G296" s="32" t="str">
        <f t="shared" si="19"/>
        <v>34</v>
      </c>
      <c r="H296" s="70" t="s">
        <v>210</v>
      </c>
      <c r="I296" s="71" t="str">
        <f t="shared" si="18"/>
        <v>*294*</v>
      </c>
      <c r="J296" s="47"/>
      <c r="K296" s="83" t="str">
        <f t="shared" si="20"/>
        <v>Quentin Miller 3 M St. Barnabas</v>
      </c>
      <c r="M296" s="27"/>
      <c r="S296" s="27" t="b">
        <f t="shared" si="17"/>
        <v>0</v>
      </c>
    </row>
    <row r="297" spans="1:19" ht="62.25">
      <c r="A297" s="27">
        <v>295</v>
      </c>
      <c r="B297" s="27" t="s">
        <v>540</v>
      </c>
      <c r="C297" s="27" t="s">
        <v>687</v>
      </c>
      <c r="D297" s="27">
        <v>3</v>
      </c>
      <c r="E297" s="27" t="s">
        <v>174</v>
      </c>
      <c r="F297" s="27" t="s">
        <v>261</v>
      </c>
      <c r="G297" s="32" t="str">
        <f t="shared" si="19"/>
        <v>34</v>
      </c>
      <c r="H297" s="70" t="s">
        <v>210</v>
      </c>
      <c r="I297" s="71" t="str">
        <f t="shared" si="18"/>
        <v>*295*</v>
      </c>
      <c r="J297" s="47"/>
      <c r="K297" s="83" t="str">
        <f t="shared" si="20"/>
        <v>Emma Mize 3 F St. Barnabas</v>
      </c>
      <c r="M297" s="27"/>
      <c r="S297" s="27" t="b">
        <f t="shared" si="17"/>
        <v>0</v>
      </c>
    </row>
    <row r="298" spans="1:19" ht="62.25">
      <c r="A298" s="27">
        <v>296</v>
      </c>
      <c r="B298" s="27" t="s">
        <v>688</v>
      </c>
      <c r="C298" s="27" t="s">
        <v>687</v>
      </c>
      <c r="D298" s="27">
        <v>6</v>
      </c>
      <c r="E298" s="27" t="s">
        <v>174</v>
      </c>
      <c r="F298" s="27" t="s">
        <v>261</v>
      </c>
      <c r="G298" s="32" t="str">
        <f t="shared" si="19"/>
        <v>56</v>
      </c>
      <c r="H298" s="70" t="s">
        <v>210</v>
      </c>
      <c r="I298" s="71" t="str">
        <f t="shared" si="18"/>
        <v>*296*</v>
      </c>
      <c r="J298" s="47"/>
      <c r="K298" s="83" t="str">
        <f t="shared" si="20"/>
        <v>Tessa Mize 6 F St. Barnabas</v>
      </c>
      <c r="M298" s="27"/>
      <c r="S298" s="27" t="b">
        <f t="shared" si="17"/>
        <v>0</v>
      </c>
    </row>
    <row r="299" spans="1:19" ht="62.25">
      <c r="A299" s="27">
        <v>297</v>
      </c>
      <c r="B299" s="27" t="s">
        <v>345</v>
      </c>
      <c r="C299" s="27" t="s">
        <v>416</v>
      </c>
      <c r="D299" s="27">
        <v>4</v>
      </c>
      <c r="E299" s="27" t="s">
        <v>174</v>
      </c>
      <c r="F299" s="27" t="s">
        <v>258</v>
      </c>
      <c r="G299" s="32" t="str">
        <f t="shared" si="19"/>
        <v>34</v>
      </c>
      <c r="H299" s="70" t="s">
        <v>210</v>
      </c>
      <c r="I299" s="71" t="str">
        <f t="shared" si="18"/>
        <v>*297*</v>
      </c>
      <c r="J299" s="47"/>
      <c r="K299" s="83" t="str">
        <f t="shared" si="20"/>
        <v>Evan Moore 4 M St. Barnabas</v>
      </c>
      <c r="M299" s="27"/>
      <c r="S299" s="27" t="b">
        <f t="shared" si="17"/>
        <v>0</v>
      </c>
    </row>
    <row r="300" spans="1:19" ht="62.25">
      <c r="A300" s="27">
        <v>298</v>
      </c>
      <c r="B300" s="27" t="s">
        <v>689</v>
      </c>
      <c r="C300" s="27" t="s">
        <v>690</v>
      </c>
      <c r="D300" s="27">
        <v>7</v>
      </c>
      <c r="E300" s="27" t="s">
        <v>174</v>
      </c>
      <c r="F300" s="27" t="s">
        <v>258</v>
      </c>
      <c r="G300" s="32" t="str">
        <f t="shared" si="19"/>
        <v>Cadet</v>
      </c>
      <c r="H300" s="70" t="s">
        <v>210</v>
      </c>
      <c r="I300" s="71" t="str">
        <f t="shared" si="18"/>
        <v>*298*</v>
      </c>
      <c r="J300" s="47"/>
      <c r="K300" s="83" t="str">
        <f t="shared" si="20"/>
        <v>AJ Morris 7 M St. Barnabas</v>
      </c>
      <c r="M300" s="27"/>
      <c r="S300" s="27" t="b">
        <f t="shared" si="17"/>
        <v>0</v>
      </c>
    </row>
    <row r="301" spans="1:19" ht="62.25">
      <c r="A301" s="27">
        <v>299</v>
      </c>
      <c r="B301" s="27" t="s">
        <v>691</v>
      </c>
      <c r="C301" s="27" t="s">
        <v>692</v>
      </c>
      <c r="D301" s="27">
        <v>4</v>
      </c>
      <c r="E301" s="27" t="s">
        <v>174</v>
      </c>
      <c r="F301" s="27" t="s">
        <v>261</v>
      </c>
      <c r="G301" s="32" t="str">
        <f t="shared" si="19"/>
        <v>34</v>
      </c>
      <c r="H301" s="70" t="s">
        <v>210</v>
      </c>
      <c r="I301" s="71" t="str">
        <f t="shared" si="18"/>
        <v>*299*</v>
      </c>
      <c r="J301" s="47"/>
      <c r="K301" s="83" t="str">
        <f t="shared" si="20"/>
        <v>Amaya Ripperger 4 F St. Barnabas</v>
      </c>
      <c r="M301" s="27"/>
      <c r="S301" s="27" t="b">
        <f t="shared" si="17"/>
        <v>0</v>
      </c>
    </row>
    <row r="302" spans="1:19" ht="62.25">
      <c r="A302" s="27">
        <v>300</v>
      </c>
      <c r="B302" s="27" t="s">
        <v>313</v>
      </c>
      <c r="C302" s="27" t="s">
        <v>693</v>
      </c>
      <c r="D302" s="27">
        <v>7</v>
      </c>
      <c r="E302" s="27" t="s">
        <v>174</v>
      </c>
      <c r="F302" s="27" t="s">
        <v>261</v>
      </c>
      <c r="G302" s="32" t="str">
        <f t="shared" si="19"/>
        <v>Cadet</v>
      </c>
      <c r="H302" s="70" t="s">
        <v>210</v>
      </c>
      <c r="I302" s="71" t="str">
        <f t="shared" si="18"/>
        <v>*300*</v>
      </c>
      <c r="J302" s="47"/>
      <c r="K302" s="83" t="str">
        <f t="shared" si="20"/>
        <v>Ava Roell 7 F St. Barnabas</v>
      </c>
      <c r="M302" s="27"/>
      <c r="S302" s="27" t="b">
        <f t="shared" si="17"/>
        <v>0</v>
      </c>
    </row>
    <row r="303" spans="1:19" ht="62.25">
      <c r="A303" s="27">
        <v>301</v>
      </c>
      <c r="B303" s="27" t="s">
        <v>638</v>
      </c>
      <c r="C303" s="27" t="s">
        <v>693</v>
      </c>
      <c r="D303" s="27">
        <v>5</v>
      </c>
      <c r="E303" s="27" t="s">
        <v>174</v>
      </c>
      <c r="F303" s="27" t="s">
        <v>258</v>
      </c>
      <c r="G303" s="32" t="str">
        <f t="shared" si="19"/>
        <v>56</v>
      </c>
      <c r="H303" s="70" t="s">
        <v>210</v>
      </c>
      <c r="I303" s="71" t="str">
        <f t="shared" si="18"/>
        <v>*301*</v>
      </c>
      <c r="J303" s="47"/>
      <c r="K303" s="83" t="str">
        <f t="shared" si="20"/>
        <v>Jonah Roell 5 M St. Barnabas</v>
      </c>
      <c r="S303" s="27" t="b">
        <f t="shared" si="17"/>
        <v>0</v>
      </c>
    </row>
    <row r="304" spans="1:19" ht="62.25">
      <c r="A304" s="27">
        <v>302</v>
      </c>
      <c r="B304" s="27" t="s">
        <v>694</v>
      </c>
      <c r="C304" s="27" t="s">
        <v>695</v>
      </c>
      <c r="D304" s="27">
        <v>7</v>
      </c>
      <c r="E304" s="27" t="s">
        <v>174</v>
      </c>
      <c r="F304" s="27" t="s">
        <v>261</v>
      </c>
      <c r="G304" s="32" t="str">
        <f t="shared" si="19"/>
        <v>Cadet</v>
      </c>
      <c r="H304" s="70" t="s">
        <v>210</v>
      </c>
      <c r="I304" s="71" t="str">
        <f t="shared" si="18"/>
        <v>*302*</v>
      </c>
      <c r="J304" s="47"/>
      <c r="K304" s="83" t="str">
        <f t="shared" si="20"/>
        <v>Marygrace Rykowski 7 F St. Barnabas</v>
      </c>
      <c r="S304" s="27" t="b">
        <f t="shared" si="17"/>
        <v>0</v>
      </c>
    </row>
    <row r="305" spans="1:19" ht="62.25">
      <c r="A305" s="27">
        <v>303</v>
      </c>
      <c r="B305" s="27" t="s">
        <v>605</v>
      </c>
      <c r="C305" s="27" t="s">
        <v>696</v>
      </c>
      <c r="D305" s="27">
        <v>6</v>
      </c>
      <c r="E305" s="27" t="s">
        <v>174</v>
      </c>
      <c r="F305" s="27" t="s">
        <v>258</v>
      </c>
      <c r="G305" s="32" t="str">
        <f t="shared" si="19"/>
        <v>56</v>
      </c>
      <c r="H305" s="70" t="s">
        <v>210</v>
      </c>
      <c r="I305" s="71" t="str">
        <f t="shared" si="18"/>
        <v>*303*</v>
      </c>
      <c r="J305" s="47"/>
      <c r="K305" s="83" t="str">
        <f t="shared" si="20"/>
        <v>Mason Schnarr 6 M St. Barnabas</v>
      </c>
      <c r="S305" s="27" t="b">
        <f t="shared" si="17"/>
        <v>0</v>
      </c>
    </row>
    <row r="306" spans="1:19" ht="62.25">
      <c r="A306" s="27">
        <v>304</v>
      </c>
      <c r="B306" s="27" t="s">
        <v>697</v>
      </c>
      <c r="C306" s="27" t="s">
        <v>455</v>
      </c>
      <c r="D306" s="27">
        <v>6</v>
      </c>
      <c r="E306" s="27" t="s">
        <v>174</v>
      </c>
      <c r="F306" s="27" t="s">
        <v>261</v>
      </c>
      <c r="G306" s="32" t="str">
        <f t="shared" si="19"/>
        <v>56</v>
      </c>
      <c r="H306" s="70" t="s">
        <v>210</v>
      </c>
      <c r="I306" s="71" t="str">
        <f t="shared" si="18"/>
        <v>*304*</v>
      </c>
      <c r="J306" s="47"/>
      <c r="K306" s="83" t="str">
        <f t="shared" si="20"/>
        <v>Annie Schoettle 6 F St. Barnabas</v>
      </c>
      <c r="S306" s="27" t="b">
        <f t="shared" si="17"/>
        <v>0</v>
      </c>
    </row>
    <row r="307" spans="1:19" ht="62.25">
      <c r="A307" s="27">
        <v>305</v>
      </c>
      <c r="B307" s="27" t="s">
        <v>698</v>
      </c>
      <c r="C307" s="27" t="s">
        <v>455</v>
      </c>
      <c r="D307" s="27">
        <v>6</v>
      </c>
      <c r="E307" s="27" t="s">
        <v>174</v>
      </c>
      <c r="F307" s="27" t="s">
        <v>261</v>
      </c>
      <c r="G307" s="32" t="str">
        <f t="shared" si="19"/>
        <v>56</v>
      </c>
      <c r="H307" s="70" t="s">
        <v>210</v>
      </c>
      <c r="I307" s="71" t="str">
        <f t="shared" si="18"/>
        <v>*305*</v>
      </c>
      <c r="J307" s="47"/>
      <c r="K307" s="83" t="str">
        <f t="shared" si="20"/>
        <v>Cecelia Schoettle 6 F St. Barnabas</v>
      </c>
      <c r="S307" s="27" t="b">
        <f t="shared" si="17"/>
        <v>0</v>
      </c>
    </row>
    <row r="308" spans="1:19" ht="62.25">
      <c r="A308" s="27">
        <v>306</v>
      </c>
      <c r="B308" s="27" t="s">
        <v>699</v>
      </c>
      <c r="C308" s="27" t="s">
        <v>700</v>
      </c>
      <c r="D308" s="27">
        <v>4</v>
      </c>
      <c r="E308" s="27" t="s">
        <v>174</v>
      </c>
      <c r="F308" s="27" t="s">
        <v>261</v>
      </c>
      <c r="G308" s="32" t="str">
        <f t="shared" si="19"/>
        <v>34</v>
      </c>
      <c r="H308" s="70" t="s">
        <v>210</v>
      </c>
      <c r="I308" s="71" t="str">
        <f t="shared" si="18"/>
        <v>*306*</v>
      </c>
      <c r="J308" s="47"/>
      <c r="K308" s="83" t="str">
        <f t="shared" si="20"/>
        <v>Callie Stephenson 4 F St. Barnabas</v>
      </c>
      <c r="S308" s="27" t="b">
        <f t="shared" si="17"/>
        <v>0</v>
      </c>
    </row>
    <row r="309" spans="1:19" ht="62.25">
      <c r="A309" s="27">
        <v>307</v>
      </c>
      <c r="B309" s="27" t="s">
        <v>701</v>
      </c>
      <c r="C309" s="27" t="s">
        <v>702</v>
      </c>
      <c r="D309" s="27">
        <v>4</v>
      </c>
      <c r="E309" s="27" t="s">
        <v>174</v>
      </c>
      <c r="F309" s="27" t="s">
        <v>261</v>
      </c>
      <c r="G309" s="32" t="str">
        <f t="shared" si="19"/>
        <v>34</v>
      </c>
      <c r="H309" s="70" t="s">
        <v>210</v>
      </c>
      <c r="I309" s="71" t="str">
        <f t="shared" si="18"/>
        <v>*307*</v>
      </c>
      <c r="J309" s="47"/>
      <c r="K309" s="83" t="str">
        <f t="shared" si="20"/>
        <v>Bawi Thluai 4 F St. Barnabas</v>
      </c>
      <c r="S309" s="27" t="b">
        <f t="shared" si="17"/>
        <v>0</v>
      </c>
    </row>
    <row r="310" spans="1:19" ht="62.25">
      <c r="A310" s="27">
        <v>308</v>
      </c>
      <c r="B310" s="27" t="s">
        <v>703</v>
      </c>
      <c r="C310" s="27" t="s">
        <v>587</v>
      </c>
      <c r="D310" s="27">
        <v>3</v>
      </c>
      <c r="E310" s="27" t="s">
        <v>174</v>
      </c>
      <c r="F310" s="27" t="s">
        <v>261</v>
      </c>
      <c r="G310" s="32" t="str">
        <f t="shared" si="19"/>
        <v>34</v>
      </c>
      <c r="H310" s="70" t="s">
        <v>210</v>
      </c>
      <c r="I310" s="71" t="str">
        <f t="shared" si="18"/>
        <v>*308*</v>
      </c>
      <c r="J310" s="47"/>
      <c r="K310" s="83" t="str">
        <f t="shared" si="20"/>
        <v>Melanie Tucker 3 F St. Barnabas</v>
      </c>
      <c r="S310" s="27" t="b">
        <f t="shared" si="17"/>
        <v>0</v>
      </c>
    </row>
    <row r="311" spans="1:19" ht="62.25">
      <c r="A311" s="27">
        <v>309</v>
      </c>
      <c r="B311" s="27" t="s">
        <v>704</v>
      </c>
      <c r="C311" s="27" t="s">
        <v>705</v>
      </c>
      <c r="D311" s="27">
        <v>4</v>
      </c>
      <c r="E311" s="27" t="s">
        <v>174</v>
      </c>
      <c r="F311" s="27" t="s">
        <v>258</v>
      </c>
      <c r="G311" s="32" t="str">
        <f t="shared" si="19"/>
        <v>34</v>
      </c>
      <c r="H311" s="70" t="s">
        <v>210</v>
      </c>
      <c r="I311" s="71" t="str">
        <f t="shared" si="18"/>
        <v>*309*</v>
      </c>
      <c r="J311" s="47"/>
      <c r="K311" s="83" t="str">
        <f t="shared" si="20"/>
        <v>Vince Uberta 4 M St. Barnabas</v>
      </c>
      <c r="S311" s="27" t="b">
        <f t="shared" si="17"/>
        <v>0</v>
      </c>
    </row>
    <row r="312" spans="1:19" ht="62.25">
      <c r="A312" s="27">
        <v>310</v>
      </c>
      <c r="B312" s="27" t="s">
        <v>661</v>
      </c>
      <c r="C312" s="27" t="s">
        <v>354</v>
      </c>
      <c r="D312" s="27">
        <v>4</v>
      </c>
      <c r="E312" s="27" t="s">
        <v>174</v>
      </c>
      <c r="F312" s="27" t="s">
        <v>261</v>
      </c>
      <c r="G312" s="32" t="str">
        <f t="shared" si="19"/>
        <v>34</v>
      </c>
      <c r="H312" s="70" t="s">
        <v>210</v>
      </c>
      <c r="I312" s="71" t="str">
        <f t="shared" si="18"/>
        <v>*310*</v>
      </c>
      <c r="J312" s="47"/>
      <c r="K312" s="83" t="str">
        <f t="shared" si="20"/>
        <v>Caroline Wilson 4 F St. Barnabas</v>
      </c>
      <c r="S312" s="27" t="b">
        <f t="shared" si="17"/>
        <v>0</v>
      </c>
    </row>
    <row r="313" spans="1:19" ht="62.25">
      <c r="A313" s="27">
        <v>311</v>
      </c>
      <c r="B313" s="27" t="s">
        <v>706</v>
      </c>
      <c r="C313" s="27" t="s">
        <v>354</v>
      </c>
      <c r="D313" s="27">
        <v>3</v>
      </c>
      <c r="E313" s="27" t="s">
        <v>174</v>
      </c>
      <c r="F313" s="27" t="s">
        <v>261</v>
      </c>
      <c r="G313" s="32" t="str">
        <f t="shared" si="19"/>
        <v>34</v>
      </c>
      <c r="H313" s="70" t="s">
        <v>210</v>
      </c>
      <c r="I313" s="71" t="str">
        <f t="shared" si="18"/>
        <v>*311*</v>
      </c>
      <c r="J313" s="47"/>
      <c r="K313" s="83" t="str">
        <f t="shared" si="20"/>
        <v>Kristen Wilson 3 F St. Barnabas</v>
      </c>
      <c r="S313" s="27" t="b">
        <f t="shared" si="17"/>
        <v>0</v>
      </c>
    </row>
    <row r="314" spans="1:19" ht="62.25">
      <c r="A314" s="27">
        <v>312</v>
      </c>
      <c r="B314" s="27" t="s">
        <v>406</v>
      </c>
      <c r="C314" s="27" t="s">
        <v>707</v>
      </c>
      <c r="D314" s="27">
        <v>7</v>
      </c>
      <c r="E314" s="27" t="s">
        <v>174</v>
      </c>
      <c r="F314" s="27" t="s">
        <v>258</v>
      </c>
      <c r="G314" s="32" t="str">
        <f t="shared" si="19"/>
        <v>Cadet</v>
      </c>
      <c r="H314" s="70" t="s">
        <v>210</v>
      </c>
      <c r="I314" s="71" t="str">
        <f t="shared" si="18"/>
        <v>*312*</v>
      </c>
      <c r="J314" s="47"/>
      <c r="K314" s="83" t="str">
        <f t="shared" si="20"/>
        <v>Andrew Woodruff 7 M St. Barnabas</v>
      </c>
      <c r="S314" s="27" t="b">
        <f t="shared" si="17"/>
        <v>0</v>
      </c>
    </row>
    <row r="315" spans="1:19" ht="62.25">
      <c r="A315" s="27">
        <v>313</v>
      </c>
      <c r="B315" s="27" t="s">
        <v>708</v>
      </c>
      <c r="C315" s="27" t="s">
        <v>707</v>
      </c>
      <c r="D315" s="27">
        <v>5</v>
      </c>
      <c r="E315" s="27" t="s">
        <v>174</v>
      </c>
      <c r="F315" s="27" t="s">
        <v>258</v>
      </c>
      <c r="G315" s="32" t="str">
        <f t="shared" si="19"/>
        <v>56</v>
      </c>
      <c r="H315" s="70" t="s">
        <v>210</v>
      </c>
      <c r="I315" s="71" t="str">
        <f t="shared" si="18"/>
        <v>*313*</v>
      </c>
      <c r="J315" s="47"/>
      <c r="K315" s="83" t="str">
        <f t="shared" si="20"/>
        <v>Benjamin Woodruff 5 M St. Barnabas</v>
      </c>
      <c r="S315" s="27" t="b">
        <f t="shared" si="17"/>
        <v>0</v>
      </c>
    </row>
    <row r="316" spans="1:19" ht="62.25">
      <c r="A316" s="27">
        <v>314</v>
      </c>
      <c r="B316" s="19"/>
      <c r="C316" s="19"/>
      <c r="E316" s="27"/>
      <c r="F316" s="19"/>
      <c r="G316" s="32" t="str">
        <f t="shared" si="19"/>
        <v>No Group</v>
      </c>
      <c r="H316" s="70" t="s">
        <v>210</v>
      </c>
      <c r="I316" s="71" t="str">
        <f t="shared" si="18"/>
        <v>*314*</v>
      </c>
      <c r="J316" s="47"/>
      <c r="K316" s="83" t="str">
        <f t="shared" si="20"/>
        <v xml:space="preserve">    </v>
      </c>
      <c r="S316" s="27" t="b">
        <f t="shared" si="17"/>
        <v>0</v>
      </c>
    </row>
    <row r="317" spans="1:19" ht="62.25">
      <c r="A317" s="27">
        <v>315</v>
      </c>
      <c r="B317" s="19"/>
      <c r="C317" s="19"/>
      <c r="E317" s="27"/>
      <c r="F317" s="19"/>
      <c r="G317" s="32" t="str">
        <f t="shared" si="19"/>
        <v>No Group</v>
      </c>
      <c r="H317" s="70" t="s">
        <v>210</v>
      </c>
      <c r="I317" s="71" t="str">
        <f t="shared" si="18"/>
        <v>*315*</v>
      </c>
      <c r="J317" s="47"/>
      <c r="K317" s="83" t="str">
        <f t="shared" si="20"/>
        <v xml:space="preserve">    </v>
      </c>
      <c r="S317" s="27" t="b">
        <f t="shared" si="17"/>
        <v>0</v>
      </c>
    </row>
    <row r="318" spans="1:19" ht="62.25">
      <c r="A318" s="27">
        <v>316</v>
      </c>
      <c r="B318" s="19"/>
      <c r="C318" s="19"/>
      <c r="E318" s="27"/>
      <c r="F318" s="19"/>
      <c r="G318" s="32" t="str">
        <f t="shared" si="19"/>
        <v>No Group</v>
      </c>
      <c r="H318" s="70" t="s">
        <v>210</v>
      </c>
      <c r="I318" s="71" t="str">
        <f t="shared" si="18"/>
        <v>*316*</v>
      </c>
      <c r="J318" s="47"/>
      <c r="K318" s="83" t="str">
        <f t="shared" si="20"/>
        <v xml:space="preserve">    </v>
      </c>
      <c r="S318" s="27" t="b">
        <f t="shared" si="17"/>
        <v>0</v>
      </c>
    </row>
    <row r="319" spans="1:19" ht="62.25">
      <c r="A319" s="27">
        <v>317</v>
      </c>
      <c r="B319" s="19"/>
      <c r="C319" s="19"/>
      <c r="E319" s="27"/>
      <c r="F319" s="19"/>
      <c r="G319" s="32" t="str">
        <f t="shared" si="19"/>
        <v>No Group</v>
      </c>
      <c r="H319" s="70" t="s">
        <v>210</v>
      </c>
      <c r="I319" s="71" t="str">
        <f t="shared" si="18"/>
        <v>*317*</v>
      </c>
      <c r="J319" s="47"/>
      <c r="K319" s="83" t="str">
        <f t="shared" si="20"/>
        <v xml:space="preserve">    </v>
      </c>
      <c r="S319" s="27" t="b">
        <f t="shared" si="17"/>
        <v>0</v>
      </c>
    </row>
    <row r="320" spans="1:19" ht="62.25">
      <c r="A320" s="27">
        <v>318</v>
      </c>
      <c r="B320" s="19"/>
      <c r="C320" s="19"/>
      <c r="E320" s="27"/>
      <c r="F320" s="19"/>
      <c r="G320" s="32" t="str">
        <f t="shared" si="19"/>
        <v>No Group</v>
      </c>
      <c r="H320" s="70" t="s">
        <v>210</v>
      </c>
      <c r="I320" s="71" t="str">
        <f t="shared" si="18"/>
        <v>*318*</v>
      </c>
      <c r="J320" s="47"/>
      <c r="K320" s="83" t="str">
        <f t="shared" si="20"/>
        <v xml:space="preserve">    </v>
      </c>
      <c r="S320" s="27" t="b">
        <f t="shared" si="17"/>
        <v>0</v>
      </c>
    </row>
    <row r="321" spans="1:19" ht="62.25">
      <c r="A321" s="27">
        <v>319</v>
      </c>
      <c r="B321" s="19"/>
      <c r="C321" s="19"/>
      <c r="E321" s="27"/>
      <c r="F321" s="19"/>
      <c r="G321" s="32" t="str">
        <f t="shared" si="19"/>
        <v>No Group</v>
      </c>
      <c r="H321" s="70" t="s">
        <v>210</v>
      </c>
      <c r="I321" s="71" t="str">
        <f t="shared" si="18"/>
        <v>*319*</v>
      </c>
      <c r="J321" s="47"/>
      <c r="K321" s="83" t="str">
        <f t="shared" si="20"/>
        <v xml:space="preserve">    </v>
      </c>
      <c r="S321" s="27" t="b">
        <f t="shared" si="17"/>
        <v>0</v>
      </c>
    </row>
    <row r="322" spans="1:19" ht="62.25">
      <c r="A322" s="27">
        <v>320</v>
      </c>
      <c r="B322" s="19"/>
      <c r="C322" s="19"/>
      <c r="E322" s="27"/>
      <c r="F322" s="19"/>
      <c r="G322" s="32" t="str">
        <f t="shared" si="19"/>
        <v>No Group</v>
      </c>
      <c r="H322" s="70" t="s">
        <v>210</v>
      </c>
      <c r="I322" s="71" t="str">
        <f t="shared" si="18"/>
        <v>*320*</v>
      </c>
      <c r="J322" s="47"/>
      <c r="K322" s="83" t="str">
        <f t="shared" si="20"/>
        <v xml:space="preserve">    </v>
      </c>
      <c r="S322" s="27" t="b">
        <f t="shared" ref="S322:S385" si="21">EXACT(A322,A323)</f>
        <v>0</v>
      </c>
    </row>
    <row r="323" spans="1:19" ht="62.25">
      <c r="A323" s="27">
        <v>321</v>
      </c>
      <c r="B323" s="19"/>
      <c r="C323" s="19"/>
      <c r="E323" s="27"/>
      <c r="F323" s="19"/>
      <c r="G323" s="32" t="str">
        <f t="shared" si="19"/>
        <v>No Group</v>
      </c>
      <c r="H323" s="70" t="s">
        <v>210</v>
      </c>
      <c r="I323" s="71" t="str">
        <f t="shared" ref="I323:I386" si="22">CONCATENATE(H323,A323,H323)</f>
        <v>*321*</v>
      </c>
      <c r="J323" s="47"/>
      <c r="K323" s="83" t="str">
        <f t="shared" si="20"/>
        <v xml:space="preserve">    </v>
      </c>
      <c r="S323" s="27" t="b">
        <f t="shared" si="21"/>
        <v>0</v>
      </c>
    </row>
    <row r="324" spans="1:19" ht="62.25">
      <c r="A324" s="27">
        <v>322</v>
      </c>
      <c r="B324" s="19"/>
      <c r="C324" s="19"/>
      <c r="E324" s="27"/>
      <c r="F324" s="19"/>
      <c r="G324" s="32" t="str">
        <f t="shared" ref="G324:G387" si="23">IF(D324=8,"Cadet",IF(D324=7,"Cadet",IF(D324=6,"56",IF(D324=5,"56",IF(D324=4,"34",IF(D324=3,"34","No Group"))))))</f>
        <v>No Group</v>
      </c>
      <c r="H324" s="70" t="s">
        <v>210</v>
      </c>
      <c r="I324" s="71" t="str">
        <f t="shared" si="22"/>
        <v>*322*</v>
      </c>
      <c r="J324" s="47"/>
      <c r="K324" s="83" t="str">
        <f t="shared" si="20"/>
        <v xml:space="preserve">    </v>
      </c>
      <c r="S324" s="27" t="b">
        <f t="shared" si="21"/>
        <v>0</v>
      </c>
    </row>
    <row r="325" spans="1:19" ht="62.25">
      <c r="A325" s="27">
        <v>323</v>
      </c>
      <c r="B325" s="19"/>
      <c r="C325" s="19"/>
      <c r="E325" s="27"/>
      <c r="F325" s="19"/>
      <c r="G325" s="32" t="str">
        <f t="shared" si="23"/>
        <v>No Group</v>
      </c>
      <c r="H325" s="70" t="s">
        <v>210</v>
      </c>
      <c r="I325" s="71" t="str">
        <f t="shared" si="22"/>
        <v>*323*</v>
      </c>
      <c r="J325" s="47"/>
      <c r="K325" s="83" t="str">
        <f t="shared" si="20"/>
        <v xml:space="preserve">    </v>
      </c>
      <c r="S325" s="27" t="b">
        <f t="shared" si="21"/>
        <v>0</v>
      </c>
    </row>
    <row r="326" spans="1:19" ht="62.25">
      <c r="A326" s="27">
        <v>324</v>
      </c>
      <c r="B326" s="19"/>
      <c r="C326" s="19"/>
      <c r="E326" s="27"/>
      <c r="F326" s="19"/>
      <c r="G326" s="32" t="str">
        <f t="shared" si="23"/>
        <v>No Group</v>
      </c>
      <c r="H326" s="70" t="s">
        <v>210</v>
      </c>
      <c r="I326" s="71" t="str">
        <f t="shared" si="22"/>
        <v>*324*</v>
      </c>
      <c r="J326" s="47"/>
      <c r="K326" s="83" t="str">
        <f t="shared" si="20"/>
        <v xml:space="preserve">    </v>
      </c>
      <c r="S326" s="27" t="b">
        <f t="shared" si="21"/>
        <v>0</v>
      </c>
    </row>
    <row r="327" spans="1:19" ht="62.25">
      <c r="A327" s="27">
        <v>325</v>
      </c>
      <c r="B327" s="19"/>
      <c r="C327" s="19"/>
      <c r="E327" s="27"/>
      <c r="F327" s="19"/>
      <c r="G327" s="32" t="str">
        <f t="shared" si="23"/>
        <v>No Group</v>
      </c>
      <c r="H327" s="70" t="s">
        <v>210</v>
      </c>
      <c r="I327" s="71" t="str">
        <f t="shared" si="22"/>
        <v>*325*</v>
      </c>
      <c r="J327" s="47"/>
      <c r="K327" s="83" t="str">
        <f t="shared" ref="K327:K390" si="24">CONCATENATE(B327," ",C327," ",D327," ",F327," ",E327)</f>
        <v xml:space="preserve">    </v>
      </c>
      <c r="S327" s="27" t="b">
        <f t="shared" si="21"/>
        <v>0</v>
      </c>
    </row>
    <row r="328" spans="1:19" ht="62.25">
      <c r="A328" s="27">
        <v>326</v>
      </c>
      <c r="B328" s="19"/>
      <c r="C328" s="19"/>
      <c r="E328" s="27"/>
      <c r="F328" s="19"/>
      <c r="G328" s="32" t="str">
        <f t="shared" si="23"/>
        <v>No Group</v>
      </c>
      <c r="H328" s="70" t="s">
        <v>210</v>
      </c>
      <c r="I328" s="71" t="str">
        <f t="shared" si="22"/>
        <v>*326*</v>
      </c>
      <c r="J328" s="47"/>
      <c r="K328" s="83" t="str">
        <f t="shared" si="24"/>
        <v xml:space="preserve">    </v>
      </c>
      <c r="S328" s="27" t="b">
        <f t="shared" si="21"/>
        <v>0</v>
      </c>
    </row>
    <row r="329" spans="1:19" ht="62.25">
      <c r="A329" s="27">
        <v>327</v>
      </c>
      <c r="B329" s="19"/>
      <c r="C329" s="19"/>
      <c r="E329" s="27"/>
      <c r="F329" s="19"/>
      <c r="G329" s="32" t="str">
        <f t="shared" si="23"/>
        <v>No Group</v>
      </c>
      <c r="H329" s="70" t="s">
        <v>210</v>
      </c>
      <c r="I329" s="71" t="str">
        <f t="shared" si="22"/>
        <v>*327*</v>
      </c>
      <c r="J329" s="47"/>
      <c r="K329" s="83" t="str">
        <f t="shared" si="24"/>
        <v xml:space="preserve">    </v>
      </c>
      <c r="S329" s="27" t="b">
        <f t="shared" si="21"/>
        <v>0</v>
      </c>
    </row>
    <row r="330" spans="1:19" ht="62.25">
      <c r="A330" s="27">
        <v>328</v>
      </c>
      <c r="B330" s="19"/>
      <c r="C330" s="19"/>
      <c r="E330" s="27"/>
      <c r="F330" s="19"/>
      <c r="G330" s="32" t="str">
        <f t="shared" si="23"/>
        <v>No Group</v>
      </c>
      <c r="H330" s="70" t="s">
        <v>210</v>
      </c>
      <c r="I330" s="71" t="str">
        <f t="shared" si="22"/>
        <v>*328*</v>
      </c>
      <c r="J330" s="47"/>
      <c r="K330" s="83" t="str">
        <f t="shared" si="24"/>
        <v xml:space="preserve">    </v>
      </c>
      <c r="S330" s="27" t="b">
        <f t="shared" si="21"/>
        <v>0</v>
      </c>
    </row>
    <row r="331" spans="1:19" ht="62.25">
      <c r="A331" s="27">
        <v>329</v>
      </c>
      <c r="B331" s="19"/>
      <c r="C331" s="19"/>
      <c r="E331" s="27"/>
      <c r="F331" s="19"/>
      <c r="G331" s="32" t="str">
        <f t="shared" si="23"/>
        <v>No Group</v>
      </c>
      <c r="H331" s="70" t="s">
        <v>210</v>
      </c>
      <c r="I331" s="71" t="str">
        <f t="shared" si="22"/>
        <v>*329*</v>
      </c>
      <c r="J331" s="47"/>
      <c r="K331" s="83" t="str">
        <f t="shared" si="24"/>
        <v xml:space="preserve">    </v>
      </c>
      <c r="S331" s="27" t="b">
        <f t="shared" si="21"/>
        <v>0</v>
      </c>
    </row>
    <row r="332" spans="1:19" ht="62.25">
      <c r="A332" s="27">
        <v>330</v>
      </c>
      <c r="B332" s="19"/>
      <c r="C332" s="19"/>
      <c r="E332" s="27"/>
      <c r="F332" s="19"/>
      <c r="G332" s="32" t="str">
        <f t="shared" si="23"/>
        <v>No Group</v>
      </c>
      <c r="H332" s="70" t="s">
        <v>210</v>
      </c>
      <c r="I332" s="71" t="str">
        <f t="shared" si="22"/>
        <v>*330*</v>
      </c>
      <c r="J332" s="47"/>
      <c r="K332" s="83" t="str">
        <f t="shared" si="24"/>
        <v xml:space="preserve">    </v>
      </c>
      <c r="L332" s="27"/>
      <c r="S332" s="27" t="b">
        <f t="shared" si="21"/>
        <v>0</v>
      </c>
    </row>
    <row r="333" spans="1:19" ht="62.25">
      <c r="A333" s="27">
        <v>331</v>
      </c>
      <c r="B333" s="19"/>
      <c r="C333" s="19"/>
      <c r="E333" s="27"/>
      <c r="F333" s="19"/>
      <c r="G333" s="32" t="str">
        <f t="shared" si="23"/>
        <v>No Group</v>
      </c>
      <c r="H333" s="70" t="s">
        <v>210</v>
      </c>
      <c r="I333" s="71" t="str">
        <f t="shared" si="22"/>
        <v>*331*</v>
      </c>
      <c r="J333" s="47"/>
      <c r="K333" s="83" t="str">
        <f t="shared" si="24"/>
        <v xml:space="preserve">    </v>
      </c>
      <c r="M333" s="20"/>
      <c r="S333" s="27" t="b">
        <f t="shared" si="21"/>
        <v>0</v>
      </c>
    </row>
    <row r="334" spans="1:19" ht="62.25">
      <c r="A334" s="27">
        <v>332</v>
      </c>
      <c r="B334" s="19"/>
      <c r="C334" s="19"/>
      <c r="E334" s="27"/>
      <c r="F334" s="19"/>
      <c r="G334" s="32" t="str">
        <f t="shared" si="23"/>
        <v>No Group</v>
      </c>
      <c r="H334" s="70" t="s">
        <v>210</v>
      </c>
      <c r="I334" s="71" t="str">
        <f t="shared" si="22"/>
        <v>*332*</v>
      </c>
      <c r="J334" s="47"/>
      <c r="K334" s="83" t="str">
        <f t="shared" si="24"/>
        <v xml:space="preserve">    </v>
      </c>
      <c r="L334" s="27"/>
      <c r="M334" s="20"/>
      <c r="N334" s="27"/>
      <c r="S334" s="27" t="b">
        <f t="shared" si="21"/>
        <v>0</v>
      </c>
    </row>
    <row r="335" spans="1:19" ht="62.25">
      <c r="A335" s="27">
        <v>333</v>
      </c>
      <c r="B335" s="19"/>
      <c r="C335" s="19"/>
      <c r="E335" s="27"/>
      <c r="F335" s="19"/>
      <c r="G335" s="32" t="str">
        <f t="shared" si="23"/>
        <v>No Group</v>
      </c>
      <c r="H335" s="70" t="s">
        <v>210</v>
      </c>
      <c r="I335" s="71" t="str">
        <f t="shared" si="22"/>
        <v>*333*</v>
      </c>
      <c r="J335" s="47"/>
      <c r="K335" s="83" t="str">
        <f t="shared" si="24"/>
        <v xml:space="preserve">    </v>
      </c>
      <c r="L335" s="27"/>
      <c r="M335" s="20"/>
      <c r="N335" s="27"/>
      <c r="O335" s="27"/>
      <c r="P335" s="27"/>
      <c r="Q335" s="27"/>
      <c r="S335" s="27" t="b">
        <f t="shared" si="21"/>
        <v>0</v>
      </c>
    </row>
    <row r="336" spans="1:19" ht="62.25">
      <c r="A336" s="27">
        <v>334</v>
      </c>
      <c r="B336" s="19"/>
      <c r="C336" s="19"/>
      <c r="E336" s="27"/>
      <c r="F336" s="19"/>
      <c r="G336" s="32" t="str">
        <f t="shared" si="23"/>
        <v>No Group</v>
      </c>
      <c r="H336" s="70" t="s">
        <v>210</v>
      </c>
      <c r="I336" s="71" t="str">
        <f t="shared" si="22"/>
        <v>*334*</v>
      </c>
      <c r="J336" s="47"/>
      <c r="K336" s="83" t="str">
        <f t="shared" si="24"/>
        <v xml:space="preserve">    </v>
      </c>
      <c r="L336" s="27"/>
      <c r="M336" s="20"/>
      <c r="N336" s="27"/>
      <c r="O336" s="27"/>
      <c r="P336" s="27"/>
      <c r="Q336" s="27"/>
      <c r="S336" s="27" t="b">
        <f t="shared" si="21"/>
        <v>0</v>
      </c>
    </row>
    <row r="337" spans="1:19" ht="62.25">
      <c r="A337" s="27">
        <v>335</v>
      </c>
      <c r="B337" s="19"/>
      <c r="C337" s="19"/>
      <c r="E337" s="27"/>
      <c r="F337" s="19"/>
      <c r="G337" s="32" t="str">
        <f t="shared" si="23"/>
        <v>No Group</v>
      </c>
      <c r="H337" s="70" t="s">
        <v>210</v>
      </c>
      <c r="I337" s="71" t="str">
        <f t="shared" si="22"/>
        <v>*335*</v>
      </c>
      <c r="J337" s="47"/>
      <c r="K337" s="83" t="str">
        <f t="shared" si="24"/>
        <v xml:space="preserve">    </v>
      </c>
      <c r="L337" s="27"/>
      <c r="M337" s="20"/>
      <c r="N337" s="27"/>
      <c r="O337" s="27"/>
      <c r="P337" s="27"/>
      <c r="Q337" s="27"/>
      <c r="S337" s="27" t="b">
        <f t="shared" si="21"/>
        <v>0</v>
      </c>
    </row>
    <row r="338" spans="1:19" ht="62.25">
      <c r="A338" s="27">
        <v>336</v>
      </c>
      <c r="B338" s="108"/>
      <c r="C338" s="108"/>
      <c r="D338" s="107"/>
      <c r="E338" s="108"/>
      <c r="F338" s="107"/>
      <c r="G338" s="32" t="str">
        <f t="shared" si="23"/>
        <v>No Group</v>
      </c>
      <c r="H338" s="70" t="s">
        <v>210</v>
      </c>
      <c r="I338" s="71" t="str">
        <f t="shared" si="22"/>
        <v>*336*</v>
      </c>
      <c r="J338" s="47"/>
      <c r="K338" s="83" t="str">
        <f t="shared" si="24"/>
        <v xml:space="preserve">    </v>
      </c>
      <c r="L338" s="27"/>
      <c r="M338" s="20"/>
      <c r="N338" s="27"/>
      <c r="O338" s="27"/>
      <c r="P338" s="27"/>
      <c r="Q338" s="27"/>
      <c r="S338" s="27" t="b">
        <f t="shared" si="21"/>
        <v>0</v>
      </c>
    </row>
    <row r="339" spans="1:19" ht="62.25">
      <c r="A339" s="27">
        <v>337</v>
      </c>
      <c r="B339" s="108"/>
      <c r="C339" s="108"/>
      <c r="D339" s="107"/>
      <c r="E339" s="108"/>
      <c r="F339" s="108"/>
      <c r="G339" s="32" t="str">
        <f t="shared" si="23"/>
        <v>No Group</v>
      </c>
      <c r="H339" s="70" t="s">
        <v>210</v>
      </c>
      <c r="I339" s="71" t="str">
        <f t="shared" si="22"/>
        <v>*337*</v>
      </c>
      <c r="J339" s="47"/>
      <c r="K339" s="83" t="str">
        <f t="shared" si="24"/>
        <v xml:space="preserve">    </v>
      </c>
      <c r="L339" s="27"/>
      <c r="M339" s="20"/>
      <c r="N339" s="27"/>
      <c r="S339" s="27" t="b">
        <f t="shared" si="21"/>
        <v>0</v>
      </c>
    </row>
    <row r="340" spans="1:19" ht="62.25">
      <c r="A340" s="27">
        <v>338</v>
      </c>
      <c r="B340" s="108"/>
      <c r="C340" s="108"/>
      <c r="D340" s="107"/>
      <c r="E340" s="108"/>
      <c r="F340" s="108"/>
      <c r="G340" s="32" t="str">
        <f t="shared" si="23"/>
        <v>No Group</v>
      </c>
      <c r="H340" s="70" t="s">
        <v>210</v>
      </c>
      <c r="I340" s="71" t="str">
        <f t="shared" si="22"/>
        <v>*338*</v>
      </c>
      <c r="J340" s="47"/>
      <c r="K340" s="83" t="str">
        <f t="shared" si="24"/>
        <v xml:space="preserve">    </v>
      </c>
      <c r="L340" s="27"/>
      <c r="M340" s="20"/>
      <c r="N340" s="27"/>
      <c r="S340" s="27" t="b">
        <f t="shared" si="21"/>
        <v>0</v>
      </c>
    </row>
    <row r="341" spans="1:19" ht="62.25">
      <c r="A341" s="27">
        <v>339</v>
      </c>
      <c r="B341" s="108"/>
      <c r="C341" s="108"/>
      <c r="D341" s="107"/>
      <c r="E341" s="108"/>
      <c r="F341" s="108"/>
      <c r="G341" s="32" t="str">
        <f t="shared" si="23"/>
        <v>No Group</v>
      </c>
      <c r="H341" s="70" t="s">
        <v>210</v>
      </c>
      <c r="I341" s="71" t="str">
        <f t="shared" si="22"/>
        <v>*339*</v>
      </c>
      <c r="J341" s="47"/>
      <c r="K341" s="83" t="str">
        <f t="shared" si="24"/>
        <v xml:space="preserve">    </v>
      </c>
      <c r="L341" s="27"/>
      <c r="M341" s="20"/>
      <c r="N341" s="27"/>
      <c r="O341" s="27"/>
      <c r="P341" s="27"/>
      <c r="Q341" s="27"/>
      <c r="S341" s="27" t="b">
        <f t="shared" si="21"/>
        <v>0</v>
      </c>
    </row>
    <row r="342" spans="1:19" ht="62.25">
      <c r="A342" s="27">
        <v>340</v>
      </c>
      <c r="B342" s="108"/>
      <c r="C342" s="108"/>
      <c r="D342" s="107"/>
      <c r="E342" s="108"/>
      <c r="F342" s="108"/>
      <c r="G342" s="32" t="str">
        <f t="shared" si="23"/>
        <v>No Group</v>
      </c>
      <c r="H342" s="70" t="s">
        <v>210</v>
      </c>
      <c r="I342" s="71" t="str">
        <f t="shared" si="22"/>
        <v>*340*</v>
      </c>
      <c r="J342" s="47"/>
      <c r="K342" s="83" t="str">
        <f t="shared" si="24"/>
        <v xml:space="preserve">    </v>
      </c>
      <c r="L342" s="27"/>
      <c r="M342" s="20"/>
      <c r="N342" s="27"/>
      <c r="O342" s="27"/>
      <c r="P342" s="27"/>
      <c r="Q342" s="27"/>
      <c r="S342" s="27" t="b">
        <f t="shared" si="21"/>
        <v>0</v>
      </c>
    </row>
    <row r="343" spans="1:19" ht="62.25">
      <c r="A343" s="27">
        <v>341</v>
      </c>
      <c r="B343" s="108"/>
      <c r="C343" s="108"/>
      <c r="D343" s="107"/>
      <c r="E343" s="108"/>
      <c r="F343" s="108"/>
      <c r="G343" s="32" t="str">
        <f t="shared" si="23"/>
        <v>No Group</v>
      </c>
      <c r="H343" s="70" t="s">
        <v>210</v>
      </c>
      <c r="I343" s="71" t="str">
        <f t="shared" si="22"/>
        <v>*341*</v>
      </c>
      <c r="J343" s="47"/>
      <c r="K343" s="83" t="str">
        <f t="shared" si="24"/>
        <v xml:space="preserve">    </v>
      </c>
      <c r="L343" s="27"/>
      <c r="M343" s="20"/>
      <c r="N343" s="27"/>
      <c r="O343" s="27"/>
      <c r="P343" s="27"/>
      <c r="Q343" s="27"/>
      <c r="S343" s="27" t="b">
        <f t="shared" si="21"/>
        <v>0</v>
      </c>
    </row>
    <row r="344" spans="1:19" ht="62.25">
      <c r="A344" s="27">
        <v>342</v>
      </c>
      <c r="B344" s="108"/>
      <c r="C344" s="108"/>
      <c r="D344" s="107"/>
      <c r="E344" s="108"/>
      <c r="F344" s="108"/>
      <c r="G344" s="32" t="str">
        <f t="shared" si="23"/>
        <v>No Group</v>
      </c>
      <c r="H344" s="70" t="s">
        <v>210</v>
      </c>
      <c r="I344" s="71" t="str">
        <f t="shared" si="22"/>
        <v>*342*</v>
      </c>
      <c r="J344" s="47"/>
      <c r="K344" s="83" t="str">
        <f t="shared" si="24"/>
        <v xml:space="preserve">    </v>
      </c>
      <c r="L344" s="27"/>
      <c r="M344" s="20"/>
      <c r="N344" s="27"/>
      <c r="O344" s="27"/>
      <c r="P344" s="27"/>
      <c r="Q344" s="27"/>
      <c r="S344" s="27" t="b">
        <f t="shared" si="21"/>
        <v>0</v>
      </c>
    </row>
    <row r="345" spans="1:19" ht="62.25">
      <c r="A345" s="27">
        <v>343</v>
      </c>
      <c r="B345" s="108"/>
      <c r="C345" s="108"/>
      <c r="D345" s="107"/>
      <c r="E345" s="108"/>
      <c r="F345" s="108"/>
      <c r="G345" s="32" t="str">
        <f t="shared" si="23"/>
        <v>No Group</v>
      </c>
      <c r="H345" s="70" t="s">
        <v>210</v>
      </c>
      <c r="I345" s="71" t="str">
        <f t="shared" si="22"/>
        <v>*343*</v>
      </c>
      <c r="J345" s="47"/>
      <c r="K345" s="83" t="str">
        <f t="shared" si="24"/>
        <v xml:space="preserve">    </v>
      </c>
      <c r="L345" s="27"/>
      <c r="M345" s="20"/>
      <c r="N345" s="27"/>
      <c r="S345" s="27" t="b">
        <f t="shared" si="21"/>
        <v>0</v>
      </c>
    </row>
    <row r="346" spans="1:19" ht="62.25">
      <c r="A346" s="27">
        <v>344</v>
      </c>
      <c r="B346" s="108"/>
      <c r="C346" s="108"/>
      <c r="D346" s="107"/>
      <c r="E346" s="108"/>
      <c r="F346" s="108"/>
      <c r="G346" s="32" t="str">
        <f t="shared" si="23"/>
        <v>No Group</v>
      </c>
      <c r="H346" s="70" t="s">
        <v>210</v>
      </c>
      <c r="I346" s="71" t="str">
        <f t="shared" si="22"/>
        <v>*344*</v>
      </c>
      <c r="J346" s="47"/>
      <c r="K346" s="83" t="str">
        <f t="shared" si="24"/>
        <v xml:space="preserve">    </v>
      </c>
      <c r="L346" s="27"/>
      <c r="M346" s="20"/>
      <c r="N346" s="27"/>
      <c r="S346" s="27" t="b">
        <f t="shared" si="21"/>
        <v>0</v>
      </c>
    </row>
    <row r="347" spans="1:19" ht="62.25">
      <c r="A347" s="27">
        <v>345</v>
      </c>
      <c r="B347" s="108"/>
      <c r="C347" s="108"/>
      <c r="D347" s="107"/>
      <c r="E347" s="108"/>
      <c r="F347" s="108"/>
      <c r="G347" s="32" t="str">
        <f t="shared" si="23"/>
        <v>No Group</v>
      </c>
      <c r="H347" s="70" t="s">
        <v>210</v>
      </c>
      <c r="I347" s="71" t="str">
        <f t="shared" si="22"/>
        <v>*345*</v>
      </c>
      <c r="J347" s="47"/>
      <c r="K347" s="83" t="str">
        <f t="shared" si="24"/>
        <v xml:space="preserve">    </v>
      </c>
      <c r="L347" s="27"/>
      <c r="M347" s="20"/>
      <c r="N347" s="27"/>
      <c r="S347" s="27" t="b">
        <f t="shared" si="21"/>
        <v>0</v>
      </c>
    </row>
    <row r="348" spans="1:19" ht="62.25">
      <c r="A348" s="27">
        <v>346</v>
      </c>
      <c r="B348" s="108"/>
      <c r="C348" s="108"/>
      <c r="D348" s="107"/>
      <c r="E348" s="108"/>
      <c r="F348" s="108"/>
      <c r="G348" s="32" t="str">
        <f t="shared" si="23"/>
        <v>No Group</v>
      </c>
      <c r="H348" s="70" t="s">
        <v>210</v>
      </c>
      <c r="I348" s="71" t="str">
        <f t="shared" si="22"/>
        <v>*346*</v>
      </c>
      <c r="J348" s="47"/>
      <c r="K348" s="83" t="str">
        <f t="shared" si="24"/>
        <v xml:space="preserve">    </v>
      </c>
      <c r="L348" s="27"/>
      <c r="M348" s="20"/>
      <c r="N348" s="27"/>
      <c r="S348" s="27" t="b">
        <f t="shared" si="21"/>
        <v>0</v>
      </c>
    </row>
    <row r="349" spans="1:19" ht="62.25">
      <c r="A349" s="27">
        <v>347</v>
      </c>
      <c r="B349" s="108"/>
      <c r="C349" s="108"/>
      <c r="D349" s="107"/>
      <c r="E349" s="108"/>
      <c r="F349" s="108"/>
      <c r="G349" s="32" t="str">
        <f t="shared" si="23"/>
        <v>No Group</v>
      </c>
      <c r="H349" s="70" t="s">
        <v>210</v>
      </c>
      <c r="I349" s="71" t="str">
        <f t="shared" si="22"/>
        <v>*347*</v>
      </c>
      <c r="J349" s="47"/>
      <c r="K349" s="83" t="str">
        <f t="shared" si="24"/>
        <v xml:space="preserve">    </v>
      </c>
      <c r="L349" s="27"/>
      <c r="M349" s="20"/>
      <c r="N349" s="27"/>
      <c r="S349" s="27" t="b">
        <f t="shared" si="21"/>
        <v>0</v>
      </c>
    </row>
    <row r="350" spans="1:19" ht="62.25">
      <c r="A350" s="27">
        <v>348</v>
      </c>
      <c r="B350" s="108"/>
      <c r="C350" s="108"/>
      <c r="D350" s="107"/>
      <c r="E350" s="108"/>
      <c r="F350" s="108"/>
      <c r="G350" s="32" t="str">
        <f t="shared" si="23"/>
        <v>No Group</v>
      </c>
      <c r="H350" s="70" t="s">
        <v>210</v>
      </c>
      <c r="I350" s="71" t="str">
        <f t="shared" si="22"/>
        <v>*348*</v>
      </c>
      <c r="J350" s="47"/>
      <c r="K350" s="83" t="str">
        <f t="shared" si="24"/>
        <v xml:space="preserve">    </v>
      </c>
      <c r="L350" s="27"/>
      <c r="M350" s="20"/>
      <c r="N350" s="27"/>
      <c r="O350" s="27"/>
      <c r="P350" s="27"/>
      <c r="Q350" s="27"/>
      <c r="S350" s="27" t="b">
        <f t="shared" si="21"/>
        <v>0</v>
      </c>
    </row>
    <row r="351" spans="1:19" ht="62.25">
      <c r="A351" s="27">
        <v>349</v>
      </c>
      <c r="B351" s="108"/>
      <c r="C351" s="108"/>
      <c r="D351" s="107"/>
      <c r="E351" s="108"/>
      <c r="F351" s="108"/>
      <c r="G351" s="32" t="str">
        <f t="shared" si="23"/>
        <v>No Group</v>
      </c>
      <c r="H351" s="70" t="s">
        <v>210</v>
      </c>
      <c r="I351" s="71" t="str">
        <f t="shared" si="22"/>
        <v>*349*</v>
      </c>
      <c r="J351" s="47"/>
      <c r="K351" s="83" t="str">
        <f t="shared" si="24"/>
        <v xml:space="preserve">    </v>
      </c>
      <c r="L351" s="27"/>
      <c r="M351" s="20"/>
      <c r="N351" s="27"/>
      <c r="O351" s="27"/>
      <c r="P351" s="27"/>
      <c r="Q351" s="27"/>
      <c r="S351" s="27" t="b">
        <f t="shared" si="21"/>
        <v>0</v>
      </c>
    </row>
    <row r="352" spans="1:19" ht="62.25">
      <c r="A352" s="27">
        <v>350</v>
      </c>
      <c r="B352" s="108"/>
      <c r="C352" s="108"/>
      <c r="D352" s="107"/>
      <c r="E352" s="108"/>
      <c r="F352" s="108"/>
      <c r="G352" s="32" t="str">
        <f t="shared" si="23"/>
        <v>No Group</v>
      </c>
      <c r="H352" s="70" t="s">
        <v>210</v>
      </c>
      <c r="I352" s="71" t="str">
        <f t="shared" si="22"/>
        <v>*350*</v>
      </c>
      <c r="J352" s="47"/>
      <c r="K352" s="83" t="str">
        <f t="shared" si="24"/>
        <v xml:space="preserve">    </v>
      </c>
      <c r="L352" s="27"/>
      <c r="M352" s="20"/>
      <c r="N352" s="27"/>
      <c r="O352" s="27"/>
      <c r="P352" s="27"/>
      <c r="Q352" s="27"/>
      <c r="S352" s="27" t="b">
        <f t="shared" si="21"/>
        <v>0</v>
      </c>
    </row>
    <row r="353" spans="1:19" ht="62.25">
      <c r="A353" s="27">
        <v>351</v>
      </c>
      <c r="B353" s="108"/>
      <c r="C353" s="108"/>
      <c r="D353" s="107"/>
      <c r="E353" s="108"/>
      <c r="F353" s="108"/>
      <c r="G353" s="32" t="str">
        <f t="shared" si="23"/>
        <v>No Group</v>
      </c>
      <c r="H353" s="70" t="s">
        <v>210</v>
      </c>
      <c r="I353" s="71" t="str">
        <f t="shared" si="22"/>
        <v>*351*</v>
      </c>
      <c r="J353" s="47"/>
      <c r="K353" s="83" t="str">
        <f t="shared" si="24"/>
        <v xml:space="preserve">    </v>
      </c>
      <c r="L353" s="27"/>
      <c r="M353" s="20"/>
      <c r="N353" s="27"/>
      <c r="O353" s="27"/>
      <c r="P353" s="27"/>
      <c r="Q353" s="27"/>
      <c r="S353" s="27" t="b">
        <f t="shared" si="21"/>
        <v>0</v>
      </c>
    </row>
    <row r="354" spans="1:19" ht="62.25">
      <c r="A354" s="27">
        <v>352</v>
      </c>
      <c r="B354" s="108"/>
      <c r="C354" s="108"/>
      <c r="D354" s="107"/>
      <c r="E354" s="108"/>
      <c r="F354" s="108"/>
      <c r="G354" s="32" t="str">
        <f t="shared" si="23"/>
        <v>No Group</v>
      </c>
      <c r="H354" s="70" t="s">
        <v>210</v>
      </c>
      <c r="I354" s="71" t="str">
        <f t="shared" si="22"/>
        <v>*352*</v>
      </c>
      <c r="J354" s="47"/>
      <c r="K354" s="83" t="str">
        <f t="shared" si="24"/>
        <v xml:space="preserve">    </v>
      </c>
      <c r="L354" s="27"/>
      <c r="M354" s="20"/>
      <c r="N354" s="27"/>
      <c r="O354" s="27"/>
      <c r="P354" s="27"/>
      <c r="Q354" s="27"/>
      <c r="S354" s="27" t="b">
        <f t="shared" si="21"/>
        <v>0</v>
      </c>
    </row>
    <row r="355" spans="1:19" ht="62.25">
      <c r="A355" s="27">
        <v>353</v>
      </c>
      <c r="B355" s="108"/>
      <c r="C355" s="108"/>
      <c r="D355" s="107"/>
      <c r="E355" s="108"/>
      <c r="F355" s="108"/>
      <c r="G355" s="32" t="str">
        <f t="shared" si="23"/>
        <v>No Group</v>
      </c>
      <c r="H355" s="70" t="s">
        <v>210</v>
      </c>
      <c r="I355" s="71" t="str">
        <f t="shared" si="22"/>
        <v>*353*</v>
      </c>
      <c r="J355" s="47"/>
      <c r="K355" s="83" t="str">
        <f t="shared" si="24"/>
        <v xml:space="preserve">    </v>
      </c>
      <c r="L355" s="27"/>
      <c r="M355" s="20"/>
      <c r="N355" s="27"/>
      <c r="O355" s="27"/>
      <c r="P355" s="27"/>
      <c r="Q355" s="27"/>
      <c r="S355" s="27" t="b">
        <f t="shared" si="21"/>
        <v>0</v>
      </c>
    </row>
    <row r="356" spans="1:19" ht="62.25">
      <c r="A356" s="27">
        <v>354</v>
      </c>
      <c r="B356" s="108"/>
      <c r="C356" s="108"/>
      <c r="D356" s="107"/>
      <c r="E356" s="108"/>
      <c r="F356" s="108"/>
      <c r="G356" s="32" t="str">
        <f t="shared" si="23"/>
        <v>No Group</v>
      </c>
      <c r="H356" s="70" t="s">
        <v>210</v>
      </c>
      <c r="I356" s="71" t="str">
        <f t="shared" si="22"/>
        <v>*354*</v>
      </c>
      <c r="J356" s="47"/>
      <c r="K356" s="83" t="str">
        <f t="shared" si="24"/>
        <v xml:space="preserve">    </v>
      </c>
      <c r="L356" s="27"/>
      <c r="M356" s="20"/>
      <c r="N356" s="27"/>
      <c r="O356" s="27"/>
      <c r="P356" s="27"/>
      <c r="Q356" s="27"/>
      <c r="S356" s="27" t="b">
        <f t="shared" si="21"/>
        <v>0</v>
      </c>
    </row>
    <row r="357" spans="1:19" ht="62.25">
      <c r="A357" s="27">
        <v>355</v>
      </c>
      <c r="B357" s="108"/>
      <c r="C357" s="108"/>
      <c r="D357" s="107"/>
      <c r="E357" s="108"/>
      <c r="F357" s="108"/>
      <c r="G357" s="32" t="str">
        <f t="shared" si="23"/>
        <v>No Group</v>
      </c>
      <c r="H357" s="70" t="s">
        <v>210</v>
      </c>
      <c r="I357" s="71" t="str">
        <f t="shared" si="22"/>
        <v>*355*</v>
      </c>
      <c r="J357" s="47"/>
      <c r="K357" s="83" t="str">
        <f t="shared" si="24"/>
        <v xml:space="preserve">    </v>
      </c>
      <c r="L357" s="27"/>
      <c r="M357" s="20"/>
      <c r="N357" s="27"/>
      <c r="O357" s="27"/>
      <c r="P357" s="27"/>
      <c r="Q357" s="27"/>
      <c r="S357" s="27" t="b">
        <f t="shared" si="21"/>
        <v>0</v>
      </c>
    </row>
    <row r="358" spans="1:19" ht="62.25">
      <c r="A358" s="27">
        <v>356</v>
      </c>
      <c r="B358" s="108"/>
      <c r="C358" s="108"/>
      <c r="D358" s="107"/>
      <c r="E358" s="108"/>
      <c r="F358" s="108"/>
      <c r="G358" s="32" t="str">
        <f t="shared" si="23"/>
        <v>No Group</v>
      </c>
      <c r="H358" s="70" t="s">
        <v>210</v>
      </c>
      <c r="I358" s="71" t="str">
        <f t="shared" si="22"/>
        <v>*356*</v>
      </c>
      <c r="J358" s="47"/>
      <c r="K358" s="83" t="str">
        <f t="shared" si="24"/>
        <v xml:space="preserve">    </v>
      </c>
      <c r="L358" s="27"/>
      <c r="M358" s="20"/>
      <c r="N358" s="27"/>
      <c r="O358" s="27"/>
      <c r="P358" s="27"/>
      <c r="Q358" s="27"/>
      <c r="S358" s="27" t="b">
        <f t="shared" si="21"/>
        <v>0</v>
      </c>
    </row>
    <row r="359" spans="1:19" ht="62.25">
      <c r="A359" s="27">
        <v>357</v>
      </c>
      <c r="B359" s="108"/>
      <c r="C359" s="108"/>
      <c r="D359" s="107"/>
      <c r="E359" s="108"/>
      <c r="F359" s="108"/>
      <c r="G359" s="32" t="str">
        <f t="shared" si="23"/>
        <v>No Group</v>
      </c>
      <c r="H359" s="70" t="s">
        <v>210</v>
      </c>
      <c r="I359" s="71" t="str">
        <f t="shared" si="22"/>
        <v>*357*</v>
      </c>
      <c r="J359" s="47"/>
      <c r="K359" s="83" t="str">
        <f t="shared" si="24"/>
        <v xml:space="preserve">    </v>
      </c>
      <c r="L359" s="27"/>
      <c r="M359" s="20"/>
      <c r="N359" s="27"/>
      <c r="O359" s="27"/>
      <c r="P359" s="27"/>
      <c r="Q359" s="27"/>
      <c r="S359" s="27" t="b">
        <f t="shared" si="21"/>
        <v>0</v>
      </c>
    </row>
    <row r="360" spans="1:19" ht="62.25">
      <c r="A360" s="27">
        <v>358</v>
      </c>
      <c r="B360" s="108"/>
      <c r="C360" s="108"/>
      <c r="D360" s="107"/>
      <c r="E360" s="108"/>
      <c r="F360" s="108"/>
      <c r="G360" s="32" t="str">
        <f t="shared" si="23"/>
        <v>No Group</v>
      </c>
      <c r="H360" s="70" t="s">
        <v>210</v>
      </c>
      <c r="I360" s="71" t="str">
        <f t="shared" si="22"/>
        <v>*358*</v>
      </c>
      <c r="J360" s="47"/>
      <c r="K360" s="83" t="str">
        <f t="shared" si="24"/>
        <v xml:space="preserve">    </v>
      </c>
      <c r="L360" s="27"/>
      <c r="M360" s="20"/>
      <c r="N360" s="27"/>
      <c r="S360" s="27" t="b">
        <f t="shared" si="21"/>
        <v>0</v>
      </c>
    </row>
    <row r="361" spans="1:19" ht="62.25">
      <c r="A361" s="27">
        <v>359</v>
      </c>
      <c r="B361" s="108"/>
      <c r="C361" s="108"/>
      <c r="D361" s="107"/>
      <c r="E361" s="108"/>
      <c r="F361" s="108"/>
      <c r="G361" s="32" t="str">
        <f t="shared" si="23"/>
        <v>No Group</v>
      </c>
      <c r="H361" s="70" t="s">
        <v>210</v>
      </c>
      <c r="I361" s="71" t="str">
        <f t="shared" si="22"/>
        <v>*359*</v>
      </c>
      <c r="J361" s="47"/>
      <c r="K361" s="83" t="str">
        <f t="shared" si="24"/>
        <v xml:space="preserve">    </v>
      </c>
      <c r="L361" s="27"/>
      <c r="M361" s="20"/>
      <c r="N361" s="27"/>
      <c r="O361" s="27"/>
      <c r="P361" s="27"/>
      <c r="Q361" s="27"/>
      <c r="S361" s="27" t="b">
        <f t="shared" si="21"/>
        <v>0</v>
      </c>
    </row>
    <row r="362" spans="1:19" ht="62.25">
      <c r="A362" s="27">
        <v>360</v>
      </c>
      <c r="B362" s="108"/>
      <c r="C362" s="108"/>
      <c r="D362" s="107"/>
      <c r="E362" s="108"/>
      <c r="F362" s="108"/>
      <c r="G362" s="32" t="str">
        <f t="shared" si="23"/>
        <v>No Group</v>
      </c>
      <c r="H362" s="70" t="s">
        <v>210</v>
      </c>
      <c r="I362" s="71" t="str">
        <f t="shared" si="22"/>
        <v>*360*</v>
      </c>
      <c r="J362" s="47"/>
      <c r="K362" s="83" t="str">
        <f t="shared" si="24"/>
        <v xml:space="preserve">    </v>
      </c>
      <c r="L362" s="27"/>
      <c r="M362" s="20"/>
      <c r="N362" s="27"/>
      <c r="S362" s="27" t="b">
        <f t="shared" si="21"/>
        <v>0</v>
      </c>
    </row>
    <row r="363" spans="1:19" ht="62.25">
      <c r="A363" s="27">
        <v>361</v>
      </c>
      <c r="B363" s="108"/>
      <c r="C363" s="108"/>
      <c r="D363" s="107"/>
      <c r="E363" s="108"/>
      <c r="F363" s="108"/>
      <c r="G363" s="32" t="str">
        <f t="shared" si="23"/>
        <v>No Group</v>
      </c>
      <c r="H363" s="70" t="s">
        <v>210</v>
      </c>
      <c r="I363" s="71" t="str">
        <f t="shared" si="22"/>
        <v>*361*</v>
      </c>
      <c r="J363" s="47"/>
      <c r="K363" s="83" t="str">
        <f t="shared" si="24"/>
        <v xml:space="preserve">    </v>
      </c>
      <c r="L363" s="27"/>
      <c r="M363" s="20"/>
      <c r="N363" s="27"/>
      <c r="O363" s="27"/>
      <c r="P363" s="27"/>
      <c r="Q363" s="27"/>
      <c r="S363" s="27" t="b">
        <f t="shared" si="21"/>
        <v>0</v>
      </c>
    </row>
    <row r="364" spans="1:19" ht="62.25">
      <c r="A364" s="27">
        <v>362</v>
      </c>
      <c r="B364" s="108"/>
      <c r="C364" s="108"/>
      <c r="D364" s="107"/>
      <c r="E364" s="108"/>
      <c r="F364" s="108"/>
      <c r="G364" s="32" t="str">
        <f t="shared" si="23"/>
        <v>No Group</v>
      </c>
      <c r="H364" s="70" t="s">
        <v>210</v>
      </c>
      <c r="I364" s="71" t="str">
        <f t="shared" si="22"/>
        <v>*362*</v>
      </c>
      <c r="J364" s="47"/>
      <c r="K364" s="83" t="str">
        <f t="shared" si="24"/>
        <v xml:space="preserve">    </v>
      </c>
      <c r="L364" s="27"/>
      <c r="M364" s="20"/>
      <c r="N364" s="27"/>
      <c r="O364" s="27"/>
      <c r="P364" s="27"/>
      <c r="Q364" s="27"/>
      <c r="S364" s="27" t="b">
        <f t="shared" si="21"/>
        <v>0</v>
      </c>
    </row>
    <row r="365" spans="1:19" ht="62.25">
      <c r="A365" s="27">
        <v>363</v>
      </c>
      <c r="B365" s="108"/>
      <c r="C365" s="108"/>
      <c r="D365" s="107"/>
      <c r="E365" s="108"/>
      <c r="F365" s="108"/>
      <c r="G365" s="32" t="str">
        <f t="shared" si="23"/>
        <v>No Group</v>
      </c>
      <c r="H365" s="70" t="s">
        <v>210</v>
      </c>
      <c r="I365" s="71" t="str">
        <f t="shared" si="22"/>
        <v>*363*</v>
      </c>
      <c r="J365" s="47"/>
      <c r="K365" s="83" t="str">
        <f t="shared" si="24"/>
        <v xml:space="preserve">    </v>
      </c>
      <c r="L365" s="27"/>
      <c r="M365" s="20"/>
      <c r="N365" s="27"/>
      <c r="O365" s="27"/>
      <c r="P365" s="27"/>
      <c r="Q365" s="27"/>
      <c r="S365" s="27" t="b">
        <f t="shared" si="21"/>
        <v>0</v>
      </c>
    </row>
    <row r="366" spans="1:19" ht="62.25">
      <c r="A366" s="27">
        <v>364</v>
      </c>
      <c r="B366" s="108"/>
      <c r="C366" s="108"/>
      <c r="D366" s="107"/>
      <c r="E366" s="108"/>
      <c r="F366" s="108"/>
      <c r="G366" s="32" t="str">
        <f t="shared" si="23"/>
        <v>No Group</v>
      </c>
      <c r="H366" s="70" t="s">
        <v>210</v>
      </c>
      <c r="I366" s="71" t="str">
        <f t="shared" si="22"/>
        <v>*364*</v>
      </c>
      <c r="J366" s="47"/>
      <c r="K366" s="83" t="str">
        <f t="shared" si="24"/>
        <v xml:space="preserve">    </v>
      </c>
      <c r="L366" s="27"/>
      <c r="M366" s="20"/>
      <c r="N366" s="27"/>
      <c r="O366" s="27"/>
      <c r="P366" s="27"/>
      <c r="Q366" s="27"/>
      <c r="S366" s="27" t="b">
        <f t="shared" si="21"/>
        <v>0</v>
      </c>
    </row>
    <row r="367" spans="1:19" ht="62.25">
      <c r="A367" s="27">
        <v>365</v>
      </c>
      <c r="B367" s="108"/>
      <c r="C367" s="108"/>
      <c r="D367" s="107"/>
      <c r="E367" s="108"/>
      <c r="F367" s="108"/>
      <c r="G367" s="32" t="str">
        <f t="shared" si="23"/>
        <v>No Group</v>
      </c>
      <c r="H367" s="70" t="s">
        <v>210</v>
      </c>
      <c r="I367" s="71" t="str">
        <f t="shared" si="22"/>
        <v>*365*</v>
      </c>
      <c r="J367" s="47"/>
      <c r="K367" s="83" t="str">
        <f t="shared" si="24"/>
        <v xml:space="preserve">    </v>
      </c>
      <c r="L367" s="27"/>
      <c r="M367" s="20"/>
      <c r="N367" s="27"/>
      <c r="O367" s="27"/>
      <c r="P367" s="27"/>
      <c r="Q367" s="27"/>
      <c r="S367" s="27" t="b">
        <f t="shared" si="21"/>
        <v>0</v>
      </c>
    </row>
    <row r="368" spans="1:19" ht="62.25">
      <c r="A368" s="27">
        <v>366</v>
      </c>
      <c r="B368" s="108"/>
      <c r="C368" s="108"/>
      <c r="D368" s="107"/>
      <c r="E368" s="108"/>
      <c r="F368" s="108"/>
      <c r="G368" s="32" t="str">
        <f t="shared" si="23"/>
        <v>No Group</v>
      </c>
      <c r="H368" s="70" t="s">
        <v>210</v>
      </c>
      <c r="I368" s="71" t="str">
        <f t="shared" si="22"/>
        <v>*366*</v>
      </c>
      <c r="J368" s="47"/>
      <c r="K368" s="83" t="str">
        <f t="shared" si="24"/>
        <v xml:space="preserve">    </v>
      </c>
      <c r="L368" s="27"/>
      <c r="M368" s="20"/>
      <c r="N368" s="27"/>
      <c r="O368" s="27"/>
      <c r="P368" s="27"/>
      <c r="Q368" s="27"/>
      <c r="S368" s="27" t="b">
        <f t="shared" si="21"/>
        <v>0</v>
      </c>
    </row>
    <row r="369" spans="1:19" ht="62.25">
      <c r="A369" s="27">
        <v>367</v>
      </c>
      <c r="B369" s="108"/>
      <c r="C369" s="108"/>
      <c r="D369" s="107"/>
      <c r="E369" s="108"/>
      <c r="F369" s="108"/>
      <c r="G369" s="32" t="str">
        <f t="shared" si="23"/>
        <v>No Group</v>
      </c>
      <c r="H369" s="70" t="s">
        <v>210</v>
      </c>
      <c r="I369" s="71" t="str">
        <f t="shared" si="22"/>
        <v>*367*</v>
      </c>
      <c r="J369" s="47"/>
      <c r="K369" s="83" t="str">
        <f t="shared" si="24"/>
        <v xml:space="preserve">    </v>
      </c>
      <c r="L369" s="27"/>
      <c r="M369" s="20"/>
      <c r="N369" s="27"/>
      <c r="O369" s="27"/>
      <c r="P369" s="27"/>
      <c r="Q369" s="27"/>
      <c r="S369" s="27" t="b">
        <f t="shared" si="21"/>
        <v>0</v>
      </c>
    </row>
    <row r="370" spans="1:19" ht="62.25">
      <c r="A370" s="27">
        <v>368</v>
      </c>
      <c r="B370" s="108"/>
      <c r="C370" s="108"/>
      <c r="D370" s="107"/>
      <c r="E370" s="108"/>
      <c r="F370" s="108"/>
      <c r="G370" s="32" t="str">
        <f t="shared" si="23"/>
        <v>No Group</v>
      </c>
      <c r="H370" s="70" t="s">
        <v>210</v>
      </c>
      <c r="I370" s="71" t="str">
        <f t="shared" si="22"/>
        <v>*368*</v>
      </c>
      <c r="J370" s="47"/>
      <c r="K370" s="83" t="str">
        <f t="shared" si="24"/>
        <v xml:space="preserve">    </v>
      </c>
      <c r="L370" s="27"/>
      <c r="M370" s="20"/>
      <c r="N370" s="27"/>
      <c r="O370" s="27"/>
      <c r="P370" s="27"/>
      <c r="Q370" s="27"/>
      <c r="S370" s="27" t="b">
        <f t="shared" si="21"/>
        <v>0</v>
      </c>
    </row>
    <row r="371" spans="1:19" ht="62.25">
      <c r="A371" s="27">
        <v>369</v>
      </c>
      <c r="B371" s="108"/>
      <c r="C371" s="108"/>
      <c r="D371" s="107"/>
      <c r="E371" s="108"/>
      <c r="F371" s="108"/>
      <c r="G371" s="32" t="str">
        <f t="shared" si="23"/>
        <v>No Group</v>
      </c>
      <c r="H371" s="70" t="s">
        <v>210</v>
      </c>
      <c r="I371" s="71" t="str">
        <f t="shared" si="22"/>
        <v>*369*</v>
      </c>
      <c r="J371" s="47"/>
      <c r="K371" s="83" t="str">
        <f t="shared" si="24"/>
        <v xml:space="preserve">    </v>
      </c>
      <c r="L371" s="27"/>
      <c r="M371" s="20"/>
      <c r="N371" s="27"/>
      <c r="S371" s="27" t="b">
        <f t="shared" si="21"/>
        <v>0</v>
      </c>
    </row>
    <row r="372" spans="1:19" ht="62.25">
      <c r="A372" s="27">
        <v>370</v>
      </c>
      <c r="B372" s="108"/>
      <c r="C372" s="108"/>
      <c r="D372" s="107"/>
      <c r="E372" s="108"/>
      <c r="F372" s="108"/>
      <c r="G372" s="32" t="str">
        <f t="shared" si="23"/>
        <v>No Group</v>
      </c>
      <c r="H372" s="70" t="s">
        <v>210</v>
      </c>
      <c r="I372" s="71" t="str">
        <f t="shared" si="22"/>
        <v>*370*</v>
      </c>
      <c r="J372" s="47"/>
      <c r="K372" s="83" t="str">
        <f t="shared" si="24"/>
        <v xml:space="preserve">    </v>
      </c>
      <c r="L372" s="27"/>
      <c r="M372" s="15"/>
      <c r="N372" s="27"/>
      <c r="O372" s="27"/>
      <c r="P372" s="27"/>
      <c r="Q372" s="27"/>
      <c r="S372" s="27" t="b">
        <f t="shared" si="21"/>
        <v>0</v>
      </c>
    </row>
    <row r="373" spans="1:19" ht="62.25">
      <c r="A373" s="27">
        <v>371</v>
      </c>
      <c r="B373" s="108"/>
      <c r="C373" s="108"/>
      <c r="D373" s="107"/>
      <c r="E373" s="108"/>
      <c r="F373" s="108"/>
      <c r="G373" s="32" t="str">
        <f t="shared" si="23"/>
        <v>No Group</v>
      </c>
      <c r="H373" s="70" t="s">
        <v>210</v>
      </c>
      <c r="I373" s="71" t="str">
        <f t="shared" si="22"/>
        <v>*371*</v>
      </c>
      <c r="J373" s="47"/>
      <c r="K373" s="83" t="str">
        <f t="shared" si="24"/>
        <v xml:space="preserve">    </v>
      </c>
      <c r="L373" s="27"/>
      <c r="M373" s="15"/>
      <c r="N373" s="27"/>
      <c r="O373" s="27"/>
      <c r="P373" s="27"/>
      <c r="Q373" s="27"/>
      <c r="S373" s="27" t="b">
        <f t="shared" si="21"/>
        <v>0</v>
      </c>
    </row>
    <row r="374" spans="1:19" ht="62.25">
      <c r="A374" s="27">
        <v>372</v>
      </c>
      <c r="B374" s="108"/>
      <c r="C374" s="108"/>
      <c r="D374" s="107"/>
      <c r="E374" s="108"/>
      <c r="F374" s="108"/>
      <c r="G374" s="32" t="str">
        <f t="shared" si="23"/>
        <v>No Group</v>
      </c>
      <c r="H374" s="70" t="s">
        <v>210</v>
      </c>
      <c r="I374" s="71" t="str">
        <f t="shared" si="22"/>
        <v>*372*</v>
      </c>
      <c r="J374" s="47"/>
      <c r="K374" s="83" t="str">
        <f t="shared" si="24"/>
        <v xml:space="preserve">    </v>
      </c>
      <c r="L374" s="27"/>
      <c r="M374" s="15"/>
      <c r="N374" s="27"/>
      <c r="S374" s="27" t="b">
        <f t="shared" si="21"/>
        <v>0</v>
      </c>
    </row>
    <row r="375" spans="1:19" ht="62.25">
      <c r="A375" s="27">
        <v>373</v>
      </c>
      <c r="B375" s="108"/>
      <c r="C375" s="108"/>
      <c r="D375" s="107"/>
      <c r="E375" s="108"/>
      <c r="F375" s="108"/>
      <c r="G375" s="32" t="str">
        <f t="shared" si="23"/>
        <v>No Group</v>
      </c>
      <c r="H375" s="70" t="s">
        <v>210</v>
      </c>
      <c r="I375" s="71" t="str">
        <f t="shared" si="22"/>
        <v>*373*</v>
      </c>
      <c r="J375" s="47"/>
      <c r="K375" s="83" t="str">
        <f t="shared" si="24"/>
        <v xml:space="preserve">    </v>
      </c>
      <c r="L375" s="27"/>
      <c r="M375" s="15"/>
      <c r="N375" s="27"/>
      <c r="S375" s="27" t="b">
        <f t="shared" si="21"/>
        <v>0</v>
      </c>
    </row>
    <row r="376" spans="1:19" ht="62.25">
      <c r="A376" s="27">
        <v>374</v>
      </c>
      <c r="B376" s="108"/>
      <c r="C376" s="108"/>
      <c r="D376" s="107"/>
      <c r="E376" s="108"/>
      <c r="F376" s="108"/>
      <c r="G376" s="32" t="str">
        <f t="shared" si="23"/>
        <v>No Group</v>
      </c>
      <c r="H376" s="70" t="s">
        <v>210</v>
      </c>
      <c r="I376" s="71" t="str">
        <f t="shared" si="22"/>
        <v>*374*</v>
      </c>
      <c r="J376" s="47"/>
      <c r="K376" s="83" t="str">
        <f t="shared" si="24"/>
        <v xml:space="preserve">    </v>
      </c>
      <c r="L376" s="27"/>
      <c r="M376" s="15"/>
      <c r="N376" s="27"/>
      <c r="O376" s="27"/>
      <c r="P376" s="27"/>
      <c r="Q376" s="27"/>
      <c r="S376" s="27" t="b">
        <f t="shared" si="21"/>
        <v>0</v>
      </c>
    </row>
    <row r="377" spans="1:19" ht="62.25">
      <c r="A377" s="27">
        <v>375</v>
      </c>
      <c r="B377" s="108"/>
      <c r="C377" s="108"/>
      <c r="D377" s="107"/>
      <c r="E377" s="108"/>
      <c r="F377" s="108"/>
      <c r="G377" s="32" t="str">
        <f t="shared" si="23"/>
        <v>No Group</v>
      </c>
      <c r="H377" s="70" t="s">
        <v>210</v>
      </c>
      <c r="I377" s="71" t="str">
        <f t="shared" si="22"/>
        <v>*375*</v>
      </c>
      <c r="J377" s="47"/>
      <c r="K377" s="83" t="str">
        <f t="shared" si="24"/>
        <v xml:space="preserve">    </v>
      </c>
      <c r="L377" s="27"/>
      <c r="M377" s="15"/>
      <c r="N377" s="27"/>
      <c r="O377" s="27"/>
      <c r="P377" s="27"/>
      <c r="Q377" s="27"/>
      <c r="S377" s="27" t="b">
        <f t="shared" si="21"/>
        <v>0</v>
      </c>
    </row>
    <row r="378" spans="1:19" ht="62.25">
      <c r="A378" s="27">
        <v>376</v>
      </c>
      <c r="B378" s="109"/>
      <c r="C378" s="27"/>
      <c r="D378" s="27"/>
      <c r="E378" s="27"/>
      <c r="F378" s="27"/>
      <c r="G378" s="32" t="str">
        <f t="shared" si="23"/>
        <v>No Group</v>
      </c>
      <c r="H378" s="70" t="s">
        <v>210</v>
      </c>
      <c r="I378" s="71" t="str">
        <f t="shared" si="22"/>
        <v>*376*</v>
      </c>
      <c r="J378" s="47"/>
      <c r="K378" s="83" t="str">
        <f t="shared" si="24"/>
        <v xml:space="preserve">    </v>
      </c>
      <c r="L378" s="27"/>
      <c r="M378" s="15"/>
      <c r="N378" s="27"/>
      <c r="S378" s="27" t="b">
        <f t="shared" si="21"/>
        <v>0</v>
      </c>
    </row>
    <row r="379" spans="1:19" ht="62.25">
      <c r="A379" s="27">
        <v>377</v>
      </c>
      <c r="B379" s="109"/>
      <c r="C379" s="27"/>
      <c r="D379" s="27"/>
      <c r="E379" s="27"/>
      <c r="F379" s="27"/>
      <c r="G379" s="32" t="str">
        <f t="shared" si="23"/>
        <v>No Group</v>
      </c>
      <c r="H379" s="70" t="s">
        <v>210</v>
      </c>
      <c r="I379" s="71" t="str">
        <f t="shared" si="22"/>
        <v>*377*</v>
      </c>
      <c r="J379" s="47"/>
      <c r="K379" s="83" t="str">
        <f t="shared" si="24"/>
        <v xml:space="preserve">    </v>
      </c>
      <c r="L379" s="27"/>
      <c r="M379" s="15"/>
      <c r="N379" s="27"/>
      <c r="S379" s="27" t="b">
        <f t="shared" si="21"/>
        <v>0</v>
      </c>
    </row>
    <row r="380" spans="1:19" ht="62.25">
      <c r="A380" s="27">
        <v>378</v>
      </c>
      <c r="B380" s="109"/>
      <c r="C380" s="27"/>
      <c r="D380" s="27"/>
      <c r="E380" s="27"/>
      <c r="F380" s="27"/>
      <c r="G380" s="32" t="str">
        <f t="shared" si="23"/>
        <v>No Group</v>
      </c>
      <c r="H380" s="70" t="s">
        <v>210</v>
      </c>
      <c r="I380" s="71" t="str">
        <f t="shared" si="22"/>
        <v>*378*</v>
      </c>
      <c r="J380" s="47"/>
      <c r="K380" s="83" t="str">
        <f t="shared" si="24"/>
        <v xml:space="preserve">    </v>
      </c>
      <c r="L380" s="27"/>
      <c r="M380" s="15"/>
      <c r="N380" s="27"/>
      <c r="S380" s="27" t="b">
        <f t="shared" si="21"/>
        <v>0</v>
      </c>
    </row>
    <row r="381" spans="1:19" ht="62.25">
      <c r="A381" s="27">
        <v>379</v>
      </c>
      <c r="B381" s="27"/>
      <c r="C381" s="27"/>
      <c r="D381" s="27"/>
      <c r="E381" s="27"/>
      <c r="F381" s="27"/>
      <c r="G381" s="32" t="str">
        <f t="shared" si="23"/>
        <v>No Group</v>
      </c>
      <c r="H381" s="70" t="s">
        <v>210</v>
      </c>
      <c r="I381" s="71" t="str">
        <f t="shared" si="22"/>
        <v>*379*</v>
      </c>
      <c r="J381" s="47"/>
      <c r="K381" s="83" t="str">
        <f t="shared" si="24"/>
        <v xml:space="preserve">    </v>
      </c>
      <c r="L381" s="27"/>
      <c r="M381" s="15"/>
      <c r="N381" s="27"/>
      <c r="S381" s="27" t="b">
        <f t="shared" si="21"/>
        <v>0</v>
      </c>
    </row>
    <row r="382" spans="1:19" ht="62.25">
      <c r="A382" s="27">
        <v>380</v>
      </c>
      <c r="B382" s="27"/>
      <c r="C382" s="27"/>
      <c r="D382" s="27"/>
      <c r="E382" s="27"/>
      <c r="F382" s="27"/>
      <c r="G382" s="32" t="str">
        <f t="shared" si="23"/>
        <v>No Group</v>
      </c>
      <c r="H382" s="70" t="s">
        <v>210</v>
      </c>
      <c r="I382" s="71" t="str">
        <f t="shared" si="22"/>
        <v>*380*</v>
      </c>
      <c r="J382" s="47"/>
      <c r="K382" s="83" t="str">
        <f t="shared" si="24"/>
        <v xml:space="preserve">    </v>
      </c>
      <c r="L382" s="27"/>
      <c r="M382" s="15"/>
      <c r="N382" s="27"/>
      <c r="S382" s="27" t="b">
        <f t="shared" si="21"/>
        <v>0</v>
      </c>
    </row>
    <row r="383" spans="1:19" ht="62.25">
      <c r="A383" s="27">
        <v>381</v>
      </c>
      <c r="B383" s="27"/>
      <c r="C383" s="27"/>
      <c r="D383" s="27"/>
      <c r="E383" s="27"/>
      <c r="F383" s="27"/>
      <c r="G383" s="32" t="str">
        <f t="shared" si="23"/>
        <v>No Group</v>
      </c>
      <c r="H383" s="70" t="s">
        <v>210</v>
      </c>
      <c r="I383" s="71" t="str">
        <f t="shared" si="22"/>
        <v>*381*</v>
      </c>
      <c r="J383" s="47"/>
      <c r="K383" s="83" t="str">
        <f t="shared" si="24"/>
        <v xml:space="preserve">    </v>
      </c>
      <c r="L383" s="27"/>
      <c r="M383" s="15"/>
      <c r="N383" s="27"/>
      <c r="O383" s="27"/>
      <c r="P383" s="27"/>
      <c r="Q383" s="27"/>
      <c r="S383" s="27" t="b">
        <f t="shared" si="21"/>
        <v>0</v>
      </c>
    </row>
    <row r="384" spans="1:19" ht="62.25">
      <c r="A384" s="27">
        <v>382</v>
      </c>
      <c r="B384" s="27"/>
      <c r="C384" s="27"/>
      <c r="D384" s="27"/>
      <c r="E384" s="27"/>
      <c r="F384" s="27"/>
      <c r="G384" s="32" t="str">
        <f t="shared" si="23"/>
        <v>No Group</v>
      </c>
      <c r="H384" s="70" t="s">
        <v>210</v>
      </c>
      <c r="I384" s="71" t="str">
        <f t="shared" si="22"/>
        <v>*382*</v>
      </c>
      <c r="J384" s="47"/>
      <c r="K384" s="83" t="str">
        <f t="shared" si="24"/>
        <v xml:space="preserve">    </v>
      </c>
      <c r="L384" s="27"/>
      <c r="M384" s="15"/>
      <c r="N384" s="27"/>
      <c r="O384" s="27"/>
      <c r="P384" s="27"/>
      <c r="Q384" s="27"/>
      <c r="S384" s="27" t="b">
        <f t="shared" si="21"/>
        <v>0</v>
      </c>
    </row>
    <row r="385" spans="1:19" ht="62.25">
      <c r="A385" s="27">
        <v>383</v>
      </c>
      <c r="B385" s="109"/>
      <c r="C385" s="27"/>
      <c r="D385" s="27"/>
      <c r="E385" s="27"/>
      <c r="F385" s="27"/>
      <c r="G385" s="32" t="str">
        <f t="shared" si="23"/>
        <v>No Group</v>
      </c>
      <c r="H385" s="70" t="s">
        <v>210</v>
      </c>
      <c r="I385" s="71" t="str">
        <f t="shared" si="22"/>
        <v>*383*</v>
      </c>
      <c r="J385" s="47"/>
      <c r="K385" s="83" t="str">
        <f t="shared" si="24"/>
        <v xml:space="preserve">    </v>
      </c>
      <c r="L385" s="27"/>
      <c r="M385" s="15"/>
      <c r="N385" s="27"/>
      <c r="O385" s="27"/>
      <c r="P385" s="27"/>
      <c r="Q385" s="27"/>
      <c r="S385" s="27" t="b">
        <f t="shared" si="21"/>
        <v>0</v>
      </c>
    </row>
    <row r="386" spans="1:19" ht="62.25">
      <c r="A386" s="27">
        <v>384</v>
      </c>
      <c r="B386" s="27"/>
      <c r="C386" s="27"/>
      <c r="D386" s="27"/>
      <c r="E386" s="27"/>
      <c r="F386" s="27"/>
      <c r="G386" s="32" t="str">
        <f t="shared" si="23"/>
        <v>No Group</v>
      </c>
      <c r="H386" s="70" t="s">
        <v>210</v>
      </c>
      <c r="I386" s="71" t="str">
        <f t="shared" si="22"/>
        <v>*384*</v>
      </c>
      <c r="J386" s="47"/>
      <c r="K386" s="83" t="str">
        <f t="shared" si="24"/>
        <v xml:space="preserve">    </v>
      </c>
      <c r="L386" s="27"/>
      <c r="M386" s="15"/>
      <c r="N386" s="27"/>
      <c r="O386" s="27"/>
      <c r="P386" s="27"/>
      <c r="Q386" s="27"/>
      <c r="S386" s="27" t="b">
        <f t="shared" ref="S386:S428" si="25">EXACT(A386,A387)</f>
        <v>0</v>
      </c>
    </row>
    <row r="387" spans="1:19" ht="62.25">
      <c r="A387" s="27">
        <v>385</v>
      </c>
      <c r="B387" s="27"/>
      <c r="C387" s="27"/>
      <c r="D387" s="27"/>
      <c r="E387" s="27"/>
      <c r="F387" s="27"/>
      <c r="G387" s="32" t="str">
        <f t="shared" si="23"/>
        <v>No Group</v>
      </c>
      <c r="H387" s="70" t="s">
        <v>210</v>
      </c>
      <c r="I387" s="71" t="str">
        <f t="shared" ref="I387:I450" si="26">CONCATENATE(H387,A387,H387)</f>
        <v>*385*</v>
      </c>
      <c r="J387" s="47"/>
      <c r="K387" s="83" t="str">
        <f t="shared" si="24"/>
        <v xml:space="preserve">    </v>
      </c>
      <c r="L387" s="41"/>
      <c r="M387" s="49"/>
      <c r="N387" s="27"/>
      <c r="O387" s="27"/>
      <c r="P387" s="27"/>
      <c r="Q387" s="27"/>
      <c r="S387" s="27" t="b">
        <f t="shared" si="25"/>
        <v>0</v>
      </c>
    </row>
    <row r="388" spans="1:19" ht="62.25">
      <c r="A388" s="27">
        <v>386</v>
      </c>
      <c r="B388" s="27"/>
      <c r="C388" s="27"/>
      <c r="D388" s="27"/>
      <c r="E388" s="27"/>
      <c r="F388" s="27"/>
      <c r="G388" s="32" t="str">
        <f t="shared" ref="G388:G451" si="27">IF(D388=8,"Cadet",IF(D388=7,"Cadet",IF(D388=6,"56",IF(D388=5,"56",IF(D388=4,"34",IF(D388=3,"34","No Group"))))))</f>
        <v>No Group</v>
      </c>
      <c r="H388" s="70" t="s">
        <v>210</v>
      </c>
      <c r="I388" s="71" t="str">
        <f t="shared" si="26"/>
        <v>*386*</v>
      </c>
      <c r="J388" s="47"/>
      <c r="K388" s="83" t="str">
        <f t="shared" si="24"/>
        <v xml:space="preserve">    </v>
      </c>
      <c r="L388" s="27"/>
      <c r="M388" s="15"/>
      <c r="N388" s="27"/>
      <c r="S388" s="27" t="b">
        <f t="shared" si="25"/>
        <v>0</v>
      </c>
    </row>
    <row r="389" spans="1:19" ht="62.25">
      <c r="A389" s="27">
        <v>387</v>
      </c>
      <c r="B389" s="27"/>
      <c r="C389" s="27"/>
      <c r="D389" s="27"/>
      <c r="E389" s="27"/>
      <c r="F389" s="27"/>
      <c r="G389" s="32" t="str">
        <f t="shared" si="27"/>
        <v>No Group</v>
      </c>
      <c r="H389" s="70" t="s">
        <v>210</v>
      </c>
      <c r="I389" s="71" t="str">
        <f t="shared" si="26"/>
        <v>*387*</v>
      </c>
      <c r="J389" s="47"/>
      <c r="K389" s="83" t="str">
        <f t="shared" si="24"/>
        <v xml:space="preserve">    </v>
      </c>
      <c r="L389" s="27"/>
      <c r="M389" s="15"/>
      <c r="N389" s="27"/>
      <c r="S389" s="27" t="b">
        <f t="shared" si="25"/>
        <v>0</v>
      </c>
    </row>
    <row r="390" spans="1:19" ht="62.25">
      <c r="A390" s="27">
        <v>388</v>
      </c>
      <c r="B390" s="109"/>
      <c r="C390" s="27"/>
      <c r="D390" s="27"/>
      <c r="E390" s="27"/>
      <c r="F390" s="27"/>
      <c r="G390" s="32" t="str">
        <f t="shared" si="27"/>
        <v>No Group</v>
      </c>
      <c r="H390" s="70" t="s">
        <v>210</v>
      </c>
      <c r="I390" s="71" t="str">
        <f t="shared" si="26"/>
        <v>*388*</v>
      </c>
      <c r="J390" s="47"/>
      <c r="K390" s="83" t="str">
        <f t="shared" si="24"/>
        <v xml:space="preserve">    </v>
      </c>
      <c r="L390" s="27"/>
      <c r="M390" s="15"/>
      <c r="N390" s="27"/>
      <c r="S390" s="27" t="b">
        <f t="shared" si="25"/>
        <v>0</v>
      </c>
    </row>
    <row r="391" spans="1:19" ht="62.25">
      <c r="A391" s="27">
        <v>389</v>
      </c>
      <c r="B391" s="72"/>
      <c r="C391" s="72"/>
      <c r="D391" s="27"/>
      <c r="E391" s="68"/>
      <c r="F391" s="72"/>
      <c r="G391" s="32" t="str">
        <f t="shared" si="27"/>
        <v>No Group</v>
      </c>
      <c r="H391" s="70" t="s">
        <v>210</v>
      </c>
      <c r="I391" s="71" t="str">
        <f t="shared" si="26"/>
        <v>*389*</v>
      </c>
      <c r="J391" s="47"/>
      <c r="K391" s="83" t="str">
        <f t="shared" ref="K391:K454" si="28">CONCATENATE(B391," ",C391," ",D391," ",F391," ",E391)</f>
        <v xml:space="preserve">    </v>
      </c>
      <c r="L391" s="27"/>
      <c r="M391" s="15"/>
      <c r="S391" s="27" t="b">
        <f t="shared" si="25"/>
        <v>0</v>
      </c>
    </row>
    <row r="392" spans="1:19" ht="62.25">
      <c r="A392" s="27">
        <v>390</v>
      </c>
      <c r="B392" s="27"/>
      <c r="C392" s="27"/>
      <c r="D392" s="27"/>
      <c r="E392" s="68"/>
      <c r="F392" s="27"/>
      <c r="G392" s="32" t="str">
        <f t="shared" si="27"/>
        <v>No Group</v>
      </c>
      <c r="H392" s="70" t="s">
        <v>210</v>
      </c>
      <c r="I392" s="71" t="str">
        <f t="shared" si="26"/>
        <v>*390*</v>
      </c>
      <c r="J392" s="47"/>
      <c r="K392" s="83" t="str">
        <f t="shared" si="28"/>
        <v xml:space="preserve">    </v>
      </c>
      <c r="L392" s="27"/>
      <c r="M392" s="15"/>
      <c r="S392" s="27" t="b">
        <f t="shared" si="25"/>
        <v>0</v>
      </c>
    </row>
    <row r="393" spans="1:19" ht="62.25">
      <c r="A393" s="111">
        <v>391</v>
      </c>
      <c r="B393" s="111"/>
      <c r="C393" s="111"/>
      <c r="D393" s="111"/>
      <c r="E393" s="111"/>
      <c r="F393" s="111"/>
      <c r="G393" s="32" t="str">
        <f t="shared" si="27"/>
        <v>No Group</v>
      </c>
      <c r="H393" s="70" t="s">
        <v>210</v>
      </c>
      <c r="I393" s="71" t="str">
        <f t="shared" si="26"/>
        <v>*391*</v>
      </c>
      <c r="J393" s="47"/>
      <c r="K393" s="83" t="str">
        <f t="shared" si="28"/>
        <v xml:space="preserve">    </v>
      </c>
      <c r="L393" s="27"/>
      <c r="M393" s="15"/>
      <c r="S393" s="27" t="b">
        <f t="shared" si="25"/>
        <v>0</v>
      </c>
    </row>
    <row r="394" spans="1:19" ht="62.25">
      <c r="A394" s="111">
        <v>392</v>
      </c>
      <c r="B394" s="111"/>
      <c r="C394" s="111"/>
      <c r="D394" s="111"/>
      <c r="E394" s="111"/>
      <c r="F394" s="111"/>
      <c r="G394" s="32" t="str">
        <f t="shared" si="27"/>
        <v>No Group</v>
      </c>
      <c r="H394" s="70" t="s">
        <v>210</v>
      </c>
      <c r="I394" s="71" t="str">
        <f t="shared" si="26"/>
        <v>*392*</v>
      </c>
      <c r="J394" s="47"/>
      <c r="K394" s="83" t="str">
        <f t="shared" si="28"/>
        <v xml:space="preserve">    </v>
      </c>
      <c r="L394" s="27"/>
      <c r="M394" s="15"/>
      <c r="S394" s="27" t="b">
        <f t="shared" si="25"/>
        <v>0</v>
      </c>
    </row>
    <row r="395" spans="1:19" ht="62.25">
      <c r="A395" s="111">
        <v>393</v>
      </c>
      <c r="B395" s="111"/>
      <c r="C395" s="111"/>
      <c r="D395" s="111"/>
      <c r="E395" s="111"/>
      <c r="F395" s="111"/>
      <c r="G395" s="32" t="str">
        <f t="shared" si="27"/>
        <v>No Group</v>
      </c>
      <c r="H395" s="70" t="s">
        <v>210</v>
      </c>
      <c r="I395" s="71" t="str">
        <f t="shared" si="26"/>
        <v>*393*</v>
      </c>
      <c r="J395" s="47"/>
      <c r="K395" s="83" t="str">
        <f t="shared" si="28"/>
        <v xml:space="preserve">    </v>
      </c>
      <c r="L395" s="27"/>
      <c r="M395" s="15"/>
      <c r="S395" s="27" t="b">
        <f t="shared" si="25"/>
        <v>0</v>
      </c>
    </row>
    <row r="396" spans="1:19" ht="62.25">
      <c r="A396" s="111">
        <v>394</v>
      </c>
      <c r="B396" s="111"/>
      <c r="C396" s="111"/>
      <c r="D396" s="111"/>
      <c r="E396" s="111"/>
      <c r="F396" s="111"/>
      <c r="G396" s="32" t="str">
        <f t="shared" si="27"/>
        <v>No Group</v>
      </c>
      <c r="H396" s="70" t="s">
        <v>210</v>
      </c>
      <c r="I396" s="71" t="str">
        <f t="shared" si="26"/>
        <v>*394*</v>
      </c>
      <c r="J396" s="47"/>
      <c r="K396" s="83" t="str">
        <f t="shared" si="28"/>
        <v xml:space="preserve">    </v>
      </c>
      <c r="L396" s="27"/>
      <c r="M396" s="15"/>
      <c r="S396" s="27" t="b">
        <f t="shared" si="25"/>
        <v>0</v>
      </c>
    </row>
    <row r="397" spans="1:19" ht="62.25">
      <c r="A397" s="111">
        <v>395</v>
      </c>
      <c r="B397" s="111"/>
      <c r="C397" s="111"/>
      <c r="D397" s="111"/>
      <c r="E397" s="111"/>
      <c r="F397" s="111"/>
      <c r="G397" s="32" t="str">
        <f t="shared" si="27"/>
        <v>No Group</v>
      </c>
      <c r="H397" s="70" t="s">
        <v>210</v>
      </c>
      <c r="I397" s="71" t="str">
        <f t="shared" si="26"/>
        <v>*395*</v>
      </c>
      <c r="J397" s="47"/>
      <c r="K397" s="83" t="str">
        <f t="shared" si="28"/>
        <v xml:space="preserve">    </v>
      </c>
      <c r="L397" s="27"/>
      <c r="M397" s="15"/>
      <c r="S397" s="27" t="b">
        <f t="shared" si="25"/>
        <v>0</v>
      </c>
    </row>
    <row r="398" spans="1:19" ht="62.25">
      <c r="A398" s="111">
        <v>396</v>
      </c>
      <c r="B398" s="111"/>
      <c r="C398" s="111"/>
      <c r="D398" s="111"/>
      <c r="E398" s="111"/>
      <c r="F398" s="111"/>
      <c r="G398" s="32" t="str">
        <f t="shared" si="27"/>
        <v>No Group</v>
      </c>
      <c r="H398" s="70" t="s">
        <v>210</v>
      </c>
      <c r="I398" s="71" t="str">
        <f t="shared" si="26"/>
        <v>*396*</v>
      </c>
      <c r="J398" s="47"/>
      <c r="K398" s="83" t="str">
        <f t="shared" si="28"/>
        <v xml:space="preserve">    </v>
      </c>
      <c r="L398" s="27"/>
      <c r="M398" s="15"/>
      <c r="S398" s="27" t="b">
        <f t="shared" si="25"/>
        <v>0</v>
      </c>
    </row>
    <row r="399" spans="1:19" ht="62.25">
      <c r="A399" s="111">
        <v>397</v>
      </c>
      <c r="B399" s="111"/>
      <c r="C399" s="111"/>
      <c r="D399" s="111"/>
      <c r="E399" s="111"/>
      <c r="F399" s="111"/>
      <c r="G399" s="32" t="str">
        <f t="shared" si="27"/>
        <v>No Group</v>
      </c>
      <c r="H399" s="70" t="s">
        <v>210</v>
      </c>
      <c r="I399" s="71" t="str">
        <f t="shared" si="26"/>
        <v>*397*</v>
      </c>
      <c r="J399" s="47"/>
      <c r="K399" s="83" t="str">
        <f t="shared" si="28"/>
        <v xml:space="preserve">    </v>
      </c>
      <c r="L399" s="27"/>
      <c r="M399" s="15"/>
      <c r="S399" s="27" t="b">
        <f t="shared" si="25"/>
        <v>0</v>
      </c>
    </row>
    <row r="400" spans="1:19" ht="62.25">
      <c r="A400" s="111">
        <v>398</v>
      </c>
      <c r="B400" s="111"/>
      <c r="C400" s="111"/>
      <c r="D400" s="111"/>
      <c r="E400" s="111"/>
      <c r="F400" s="111"/>
      <c r="G400" s="32" t="str">
        <f t="shared" si="27"/>
        <v>No Group</v>
      </c>
      <c r="H400" s="70" t="s">
        <v>210</v>
      </c>
      <c r="I400" s="71" t="str">
        <f t="shared" si="26"/>
        <v>*398*</v>
      </c>
      <c r="J400" s="47"/>
      <c r="K400" s="83" t="str">
        <f t="shared" si="28"/>
        <v xml:space="preserve">    </v>
      </c>
      <c r="M400" s="50"/>
      <c r="O400" s="41"/>
      <c r="P400" s="41"/>
      <c r="Q400" s="41"/>
      <c r="S400" s="27" t="b">
        <f t="shared" si="25"/>
        <v>0</v>
      </c>
    </row>
    <row r="401" spans="1:19" ht="62.25">
      <c r="A401" s="111">
        <v>399</v>
      </c>
      <c r="B401" s="111"/>
      <c r="C401" s="111"/>
      <c r="D401" s="111"/>
      <c r="E401" s="111"/>
      <c r="F401" s="111"/>
      <c r="G401" s="32" t="str">
        <f t="shared" si="27"/>
        <v>No Group</v>
      </c>
      <c r="H401" s="70" t="s">
        <v>210</v>
      </c>
      <c r="I401" s="71" t="str">
        <f t="shared" si="26"/>
        <v>*399*</v>
      </c>
      <c r="J401" s="47"/>
      <c r="K401" s="83" t="str">
        <f t="shared" si="28"/>
        <v xml:space="preserve">    </v>
      </c>
      <c r="M401" s="19"/>
      <c r="S401" s="27" t="b">
        <f t="shared" si="25"/>
        <v>0</v>
      </c>
    </row>
    <row r="402" spans="1:19" ht="62.25">
      <c r="A402" s="111">
        <v>400</v>
      </c>
      <c r="B402" s="111"/>
      <c r="C402" s="111"/>
      <c r="D402" s="111"/>
      <c r="E402" s="111"/>
      <c r="F402" s="111"/>
      <c r="G402" s="32" t="str">
        <f t="shared" si="27"/>
        <v>No Group</v>
      </c>
      <c r="H402" s="70" t="s">
        <v>210</v>
      </c>
      <c r="I402" s="71" t="str">
        <f t="shared" si="26"/>
        <v>*400*</v>
      </c>
      <c r="J402" s="47"/>
      <c r="K402" s="83" t="str">
        <f t="shared" si="28"/>
        <v xml:space="preserve">    </v>
      </c>
      <c r="M402" s="50"/>
      <c r="O402" s="41"/>
      <c r="P402" s="41"/>
      <c r="Q402" s="41"/>
      <c r="S402" s="27" t="b">
        <f t="shared" si="25"/>
        <v>0</v>
      </c>
    </row>
    <row r="403" spans="1:19" ht="62.25">
      <c r="A403" s="111">
        <v>401</v>
      </c>
      <c r="B403" s="111"/>
      <c r="C403" s="111"/>
      <c r="D403" s="111"/>
      <c r="E403" s="111"/>
      <c r="F403" s="111"/>
      <c r="G403" s="32" t="str">
        <f t="shared" si="27"/>
        <v>No Group</v>
      </c>
      <c r="H403" s="70" t="s">
        <v>210</v>
      </c>
      <c r="I403" s="71" t="str">
        <f t="shared" si="26"/>
        <v>*401*</v>
      </c>
      <c r="J403" s="47"/>
      <c r="K403" s="83" t="str">
        <f t="shared" si="28"/>
        <v xml:space="preserve">    </v>
      </c>
      <c r="M403" s="19"/>
      <c r="S403" s="27" t="b">
        <f t="shared" si="25"/>
        <v>0</v>
      </c>
    </row>
    <row r="404" spans="1:19" ht="62.25">
      <c r="A404" s="111">
        <v>402</v>
      </c>
      <c r="B404" s="111"/>
      <c r="C404" s="111"/>
      <c r="D404" s="111"/>
      <c r="E404" s="111"/>
      <c r="F404" s="111"/>
      <c r="G404" s="32" t="str">
        <f t="shared" si="27"/>
        <v>No Group</v>
      </c>
      <c r="H404" s="70" t="s">
        <v>210</v>
      </c>
      <c r="I404" s="71" t="str">
        <f t="shared" si="26"/>
        <v>*402*</v>
      </c>
      <c r="J404" s="47"/>
      <c r="K404" s="83" t="str">
        <f t="shared" si="28"/>
        <v xml:space="preserve">    </v>
      </c>
      <c r="L404" s="27"/>
      <c r="M404" s="19"/>
      <c r="N404" s="27"/>
      <c r="O404" s="27"/>
      <c r="P404" s="27"/>
      <c r="Q404" s="27"/>
      <c r="S404" s="27" t="b">
        <f t="shared" si="25"/>
        <v>0</v>
      </c>
    </row>
    <row r="405" spans="1:19" ht="62.25">
      <c r="A405" s="111">
        <v>403</v>
      </c>
      <c r="B405" s="111"/>
      <c r="C405" s="111"/>
      <c r="D405" s="111"/>
      <c r="E405" s="111"/>
      <c r="F405" s="111"/>
      <c r="G405" s="32" t="str">
        <f t="shared" si="27"/>
        <v>No Group</v>
      </c>
      <c r="H405" s="70" t="s">
        <v>210</v>
      </c>
      <c r="I405" s="71" t="str">
        <f t="shared" si="26"/>
        <v>*403*</v>
      </c>
      <c r="J405" s="47"/>
      <c r="K405" s="83" t="str">
        <f t="shared" si="28"/>
        <v xml:space="preserve">    </v>
      </c>
      <c r="M405" s="50"/>
      <c r="O405" s="41"/>
      <c r="P405" s="41"/>
      <c r="Q405" s="41"/>
      <c r="S405" s="27" t="b">
        <f t="shared" si="25"/>
        <v>0</v>
      </c>
    </row>
    <row r="406" spans="1:19" ht="62.25">
      <c r="A406" s="111">
        <v>404</v>
      </c>
      <c r="B406" s="111"/>
      <c r="C406" s="111"/>
      <c r="D406" s="111"/>
      <c r="E406" s="111"/>
      <c r="F406" s="111"/>
      <c r="G406" s="32" t="str">
        <f t="shared" si="27"/>
        <v>No Group</v>
      </c>
      <c r="H406" s="70" t="s">
        <v>210</v>
      </c>
      <c r="I406" s="71" t="str">
        <f t="shared" si="26"/>
        <v>*404*</v>
      </c>
      <c r="J406" s="47"/>
      <c r="K406" s="83" t="str">
        <f t="shared" si="28"/>
        <v xml:space="preserve">    </v>
      </c>
      <c r="L406" s="27"/>
      <c r="M406" s="19"/>
      <c r="N406" s="27"/>
      <c r="O406" s="27"/>
      <c r="P406" s="27"/>
      <c r="Q406" s="27"/>
      <c r="S406" s="27" t="b">
        <f t="shared" si="25"/>
        <v>0</v>
      </c>
    </row>
    <row r="407" spans="1:19" ht="62.25">
      <c r="A407" s="111">
        <v>405</v>
      </c>
      <c r="B407" s="118"/>
      <c r="C407" s="118"/>
      <c r="D407" s="118"/>
      <c r="E407" s="118"/>
      <c r="F407" s="118"/>
      <c r="G407" s="32" t="str">
        <f t="shared" si="27"/>
        <v>No Group</v>
      </c>
      <c r="H407" s="70" t="s">
        <v>210</v>
      </c>
      <c r="I407" s="71" t="str">
        <f t="shared" si="26"/>
        <v>*405*</v>
      </c>
      <c r="J407" s="47"/>
      <c r="K407" s="83" t="str">
        <f t="shared" si="28"/>
        <v xml:space="preserve">    </v>
      </c>
      <c r="M407" s="19"/>
      <c r="S407" s="27" t="b">
        <f t="shared" si="25"/>
        <v>0</v>
      </c>
    </row>
    <row r="408" spans="1:19" ht="62.25">
      <c r="A408" s="111">
        <v>406</v>
      </c>
      <c r="B408" s="114"/>
      <c r="C408" s="114"/>
      <c r="D408" s="114"/>
      <c r="E408" s="114"/>
      <c r="F408" s="114"/>
      <c r="G408" s="32" t="str">
        <f t="shared" si="27"/>
        <v>No Group</v>
      </c>
      <c r="H408" s="70" t="s">
        <v>210</v>
      </c>
      <c r="I408" s="71" t="str">
        <f t="shared" si="26"/>
        <v>*406*</v>
      </c>
      <c r="J408" s="47"/>
      <c r="K408" s="83" t="str">
        <f t="shared" si="28"/>
        <v xml:space="preserve">    </v>
      </c>
      <c r="M408" s="19"/>
      <c r="S408" s="27" t="b">
        <f t="shared" si="25"/>
        <v>0</v>
      </c>
    </row>
    <row r="409" spans="1:19" ht="62.25">
      <c r="A409" s="111">
        <v>407</v>
      </c>
      <c r="B409" s="114"/>
      <c r="C409" s="114"/>
      <c r="D409" s="114"/>
      <c r="E409" s="114"/>
      <c r="F409" s="114"/>
      <c r="G409" s="32" t="str">
        <f t="shared" si="27"/>
        <v>No Group</v>
      </c>
      <c r="H409" s="70" t="s">
        <v>210</v>
      </c>
      <c r="I409" s="71" t="str">
        <f t="shared" si="26"/>
        <v>*407*</v>
      </c>
      <c r="J409" s="47"/>
      <c r="K409" s="83" t="str">
        <f t="shared" si="28"/>
        <v xml:space="preserve">    </v>
      </c>
      <c r="L409" s="27"/>
      <c r="M409" s="19"/>
      <c r="S409" s="27" t="b">
        <f t="shared" si="25"/>
        <v>0</v>
      </c>
    </row>
    <row r="410" spans="1:19" ht="62.25">
      <c r="A410" s="111">
        <v>408</v>
      </c>
      <c r="B410" s="114"/>
      <c r="C410" s="114"/>
      <c r="D410" s="114"/>
      <c r="E410" s="114"/>
      <c r="F410" s="114"/>
      <c r="G410" s="32" t="str">
        <f t="shared" si="27"/>
        <v>No Group</v>
      </c>
      <c r="H410" s="70" t="s">
        <v>210</v>
      </c>
      <c r="I410" s="71" t="str">
        <f t="shared" si="26"/>
        <v>*408*</v>
      </c>
      <c r="J410" s="47"/>
      <c r="K410" s="83" t="str">
        <f t="shared" si="28"/>
        <v xml:space="preserve">    </v>
      </c>
      <c r="L410" s="27"/>
      <c r="M410" s="19"/>
      <c r="R410" s="41"/>
      <c r="S410" s="27" t="b">
        <f t="shared" si="25"/>
        <v>0</v>
      </c>
    </row>
    <row r="411" spans="1:19" ht="62.25">
      <c r="A411" s="111">
        <v>409</v>
      </c>
      <c r="B411" s="114"/>
      <c r="C411" s="114"/>
      <c r="D411" s="114"/>
      <c r="E411" s="114"/>
      <c r="F411" s="114"/>
      <c r="G411" s="32" t="str">
        <f t="shared" si="27"/>
        <v>No Group</v>
      </c>
      <c r="H411" s="70" t="s">
        <v>210</v>
      </c>
      <c r="I411" s="71" t="str">
        <f t="shared" si="26"/>
        <v>*409*</v>
      </c>
      <c r="J411" s="47"/>
      <c r="K411" s="83" t="str">
        <f t="shared" si="28"/>
        <v xml:space="preserve">    </v>
      </c>
      <c r="L411" s="27"/>
      <c r="M411" s="19"/>
      <c r="N411" s="27"/>
      <c r="O411" s="27"/>
      <c r="P411" s="27"/>
      <c r="Q411" s="27"/>
      <c r="R411" s="41"/>
      <c r="S411" s="27" t="b">
        <f t="shared" si="25"/>
        <v>0</v>
      </c>
    </row>
    <row r="412" spans="1:19" s="41" customFormat="1" ht="62.25">
      <c r="A412" s="111">
        <v>410</v>
      </c>
      <c r="B412" s="114"/>
      <c r="C412" s="114"/>
      <c r="D412" s="114"/>
      <c r="E412" s="114"/>
      <c r="F412" s="114"/>
      <c r="G412" s="32" t="str">
        <f t="shared" si="27"/>
        <v>No Group</v>
      </c>
      <c r="H412" s="70" t="s">
        <v>210</v>
      </c>
      <c r="I412" s="71" t="str">
        <f t="shared" si="26"/>
        <v>*410*</v>
      </c>
      <c r="J412" s="47"/>
      <c r="K412" s="83" t="str">
        <f t="shared" si="28"/>
        <v xml:space="preserve">    </v>
      </c>
      <c r="L412" s="27"/>
      <c r="M412" s="19"/>
      <c r="N412" s="27"/>
      <c r="O412" s="27"/>
      <c r="P412" s="27"/>
      <c r="Q412" s="27"/>
      <c r="S412" s="27" t="b">
        <f t="shared" si="25"/>
        <v>0</v>
      </c>
    </row>
    <row r="413" spans="1:19" s="41" customFormat="1" ht="62.25">
      <c r="A413" s="111">
        <v>411</v>
      </c>
      <c r="B413" s="114"/>
      <c r="C413" s="114"/>
      <c r="D413" s="114"/>
      <c r="E413" s="114"/>
      <c r="F413" s="114"/>
      <c r="G413" s="32" t="str">
        <f t="shared" si="27"/>
        <v>No Group</v>
      </c>
      <c r="H413" s="70" t="s">
        <v>210</v>
      </c>
      <c r="I413" s="71" t="str">
        <f t="shared" si="26"/>
        <v>*411*</v>
      </c>
      <c r="J413" s="47"/>
      <c r="K413" s="83" t="str">
        <f t="shared" si="28"/>
        <v xml:space="preserve">    </v>
      </c>
      <c r="L413" s="27"/>
      <c r="M413" s="19"/>
      <c r="N413" s="27"/>
      <c r="O413" s="27"/>
      <c r="P413" s="27"/>
      <c r="Q413" s="27"/>
      <c r="R413" s="27"/>
      <c r="S413" s="27" t="b">
        <f t="shared" si="25"/>
        <v>0</v>
      </c>
    </row>
    <row r="414" spans="1:19" s="41" customFormat="1" ht="62.25">
      <c r="A414" s="111">
        <v>412</v>
      </c>
      <c r="B414" s="114"/>
      <c r="C414" s="114"/>
      <c r="D414" s="114"/>
      <c r="E414" s="114"/>
      <c r="F414" s="114"/>
      <c r="G414" s="32" t="str">
        <f t="shared" si="27"/>
        <v>No Group</v>
      </c>
      <c r="H414" s="70" t="s">
        <v>210</v>
      </c>
      <c r="I414" s="71" t="str">
        <f t="shared" si="26"/>
        <v>*412*</v>
      </c>
      <c r="J414" s="47"/>
      <c r="K414" s="83" t="str">
        <f t="shared" si="28"/>
        <v xml:space="preserve">    </v>
      </c>
      <c r="L414" s="27"/>
      <c r="M414" s="19"/>
      <c r="N414" s="27"/>
      <c r="O414" s="27"/>
      <c r="P414" s="27"/>
      <c r="Q414" s="27"/>
      <c r="R414" s="27"/>
      <c r="S414" s="27" t="b">
        <f t="shared" si="25"/>
        <v>0</v>
      </c>
    </row>
    <row r="415" spans="1:19" ht="62.25">
      <c r="A415" s="111">
        <v>413</v>
      </c>
      <c r="B415" s="114"/>
      <c r="C415" s="114"/>
      <c r="D415" s="114"/>
      <c r="E415" s="114"/>
      <c r="F415" s="114"/>
      <c r="G415" s="32" t="str">
        <f t="shared" si="27"/>
        <v>No Group</v>
      </c>
      <c r="H415" s="70" t="s">
        <v>210</v>
      </c>
      <c r="I415" s="71" t="str">
        <f t="shared" si="26"/>
        <v>*413*</v>
      </c>
      <c r="J415" s="47"/>
      <c r="K415" s="83" t="str">
        <f t="shared" si="28"/>
        <v xml:space="preserve">    </v>
      </c>
      <c r="M415" s="19"/>
      <c r="S415" s="27" t="b">
        <f t="shared" si="25"/>
        <v>0</v>
      </c>
    </row>
    <row r="416" spans="1:19" ht="62.25">
      <c r="A416" s="111">
        <v>414</v>
      </c>
      <c r="B416" s="114"/>
      <c r="C416" s="114"/>
      <c r="D416" s="114"/>
      <c r="E416" s="114"/>
      <c r="F416" s="114"/>
      <c r="G416" s="32" t="str">
        <f t="shared" si="27"/>
        <v>No Group</v>
      </c>
      <c r="H416" s="70" t="s">
        <v>210</v>
      </c>
      <c r="I416" s="71" t="str">
        <f t="shared" si="26"/>
        <v>*414*</v>
      </c>
      <c r="J416" s="47"/>
      <c r="K416" s="83" t="str">
        <f t="shared" si="28"/>
        <v xml:space="preserve">    </v>
      </c>
      <c r="M416" s="19"/>
      <c r="S416" s="27" t="b">
        <f t="shared" si="25"/>
        <v>0</v>
      </c>
    </row>
    <row r="417" spans="1:19" ht="62.25">
      <c r="A417" s="111">
        <v>415</v>
      </c>
      <c r="B417" s="114"/>
      <c r="C417" s="114"/>
      <c r="D417" s="114"/>
      <c r="E417" s="114"/>
      <c r="F417" s="114"/>
      <c r="G417" s="32" t="str">
        <f t="shared" si="27"/>
        <v>No Group</v>
      </c>
      <c r="H417" s="70" t="s">
        <v>210</v>
      </c>
      <c r="I417" s="71" t="str">
        <f t="shared" si="26"/>
        <v>*415*</v>
      </c>
      <c r="J417" s="47"/>
      <c r="K417" s="83" t="str">
        <f t="shared" si="28"/>
        <v xml:space="preserve">    </v>
      </c>
      <c r="M417" s="19"/>
      <c r="S417" s="27" t="b">
        <f t="shared" si="25"/>
        <v>0</v>
      </c>
    </row>
    <row r="418" spans="1:19" ht="62.25">
      <c r="A418" s="111">
        <v>416</v>
      </c>
      <c r="B418" s="114"/>
      <c r="C418" s="114"/>
      <c r="D418" s="114"/>
      <c r="E418" s="114"/>
      <c r="F418" s="114"/>
      <c r="G418" s="32" t="str">
        <f t="shared" si="27"/>
        <v>No Group</v>
      </c>
      <c r="H418" s="70" t="s">
        <v>210</v>
      </c>
      <c r="I418" s="71" t="str">
        <f t="shared" si="26"/>
        <v>*416*</v>
      </c>
      <c r="J418" s="47"/>
      <c r="K418" s="83" t="str">
        <f t="shared" si="28"/>
        <v xml:space="preserve">    </v>
      </c>
      <c r="M418" s="19"/>
      <c r="O418" s="41"/>
      <c r="S418" s="27" t="b">
        <f t="shared" si="25"/>
        <v>0</v>
      </c>
    </row>
    <row r="419" spans="1:19" ht="62.25">
      <c r="A419" s="111">
        <v>417</v>
      </c>
      <c r="B419" s="114"/>
      <c r="C419" s="114"/>
      <c r="D419" s="114"/>
      <c r="E419" s="114"/>
      <c r="F419" s="114"/>
      <c r="G419" s="32" t="str">
        <f t="shared" si="27"/>
        <v>No Group</v>
      </c>
      <c r="H419" s="70" t="s">
        <v>210</v>
      </c>
      <c r="I419" s="71" t="str">
        <f t="shared" si="26"/>
        <v>*417*</v>
      </c>
      <c r="J419" s="47"/>
      <c r="K419" s="83" t="str">
        <f t="shared" si="28"/>
        <v xml:space="preserve">    </v>
      </c>
      <c r="M419" s="19"/>
      <c r="S419" s="27" t="b">
        <f t="shared" si="25"/>
        <v>0</v>
      </c>
    </row>
    <row r="420" spans="1:19" ht="62.25">
      <c r="A420" s="111">
        <v>418</v>
      </c>
      <c r="B420" s="114"/>
      <c r="C420" s="114"/>
      <c r="D420" s="114"/>
      <c r="E420" s="114"/>
      <c r="F420" s="114"/>
      <c r="G420" s="32" t="str">
        <f t="shared" si="27"/>
        <v>No Group</v>
      </c>
      <c r="H420" s="70" t="s">
        <v>210</v>
      </c>
      <c r="I420" s="71" t="str">
        <f t="shared" si="26"/>
        <v>*418*</v>
      </c>
      <c r="J420" s="47"/>
      <c r="K420" s="83" t="str">
        <f t="shared" si="28"/>
        <v xml:space="preserve">    </v>
      </c>
      <c r="M420" s="19"/>
      <c r="S420" s="27" t="b">
        <f t="shared" si="25"/>
        <v>0</v>
      </c>
    </row>
    <row r="421" spans="1:19" ht="62.25">
      <c r="A421" s="111">
        <v>419</v>
      </c>
      <c r="B421" s="114"/>
      <c r="C421" s="114"/>
      <c r="D421" s="114"/>
      <c r="E421" s="114"/>
      <c r="F421" s="114"/>
      <c r="G421" s="32" t="str">
        <f t="shared" si="27"/>
        <v>No Group</v>
      </c>
      <c r="H421" s="70" t="s">
        <v>210</v>
      </c>
      <c r="I421" s="71" t="str">
        <f t="shared" si="26"/>
        <v>*419*</v>
      </c>
      <c r="J421" s="47"/>
      <c r="K421" s="83" t="str">
        <f t="shared" si="28"/>
        <v xml:space="preserve">    </v>
      </c>
      <c r="M421" s="19"/>
      <c r="S421" s="27" t="b">
        <f t="shared" si="25"/>
        <v>0</v>
      </c>
    </row>
    <row r="422" spans="1:19" ht="62.25">
      <c r="A422" s="111">
        <v>420</v>
      </c>
      <c r="B422" s="114"/>
      <c r="C422" s="114"/>
      <c r="D422" s="114"/>
      <c r="E422" s="114"/>
      <c r="F422" s="114"/>
      <c r="G422" s="32" t="str">
        <f t="shared" si="27"/>
        <v>No Group</v>
      </c>
      <c r="H422" s="70" t="s">
        <v>210</v>
      </c>
      <c r="I422" s="71" t="str">
        <f t="shared" si="26"/>
        <v>*420*</v>
      </c>
      <c r="J422" s="47"/>
      <c r="K422" s="83" t="str">
        <f t="shared" si="28"/>
        <v xml:space="preserve">    </v>
      </c>
      <c r="M422" s="19"/>
      <c r="S422" s="27" t="b">
        <f t="shared" si="25"/>
        <v>0</v>
      </c>
    </row>
    <row r="423" spans="1:19" ht="62.25">
      <c r="A423" s="111">
        <v>421</v>
      </c>
      <c r="B423" s="114"/>
      <c r="C423" s="114"/>
      <c r="D423" s="114"/>
      <c r="E423" s="114"/>
      <c r="F423" s="114"/>
      <c r="G423" s="32" t="str">
        <f t="shared" si="27"/>
        <v>No Group</v>
      </c>
      <c r="H423" s="70" t="s">
        <v>210</v>
      </c>
      <c r="I423" s="71" t="str">
        <f t="shared" si="26"/>
        <v>*421*</v>
      </c>
      <c r="J423" s="47"/>
      <c r="K423" s="83" t="str">
        <f t="shared" si="28"/>
        <v xml:space="preserve">    </v>
      </c>
      <c r="M423" s="19"/>
      <c r="S423" s="27" t="b">
        <f t="shared" si="25"/>
        <v>0</v>
      </c>
    </row>
    <row r="424" spans="1:19" ht="62.25">
      <c r="A424" s="111">
        <v>422</v>
      </c>
      <c r="B424" s="114"/>
      <c r="C424" s="114"/>
      <c r="D424" s="114"/>
      <c r="E424" s="114"/>
      <c r="F424" s="114"/>
      <c r="G424" s="32" t="str">
        <f t="shared" si="27"/>
        <v>No Group</v>
      </c>
      <c r="H424" s="70" t="s">
        <v>210</v>
      </c>
      <c r="I424" s="71" t="str">
        <f t="shared" si="26"/>
        <v>*422*</v>
      </c>
      <c r="J424" s="47"/>
      <c r="K424" s="83" t="str">
        <f t="shared" si="28"/>
        <v xml:space="preserve">    </v>
      </c>
      <c r="M424" s="19"/>
      <c r="S424" s="27" t="b">
        <f t="shared" si="25"/>
        <v>0</v>
      </c>
    </row>
    <row r="425" spans="1:19" ht="62.25">
      <c r="A425" s="111">
        <v>423</v>
      </c>
      <c r="B425" s="114"/>
      <c r="C425" s="114"/>
      <c r="D425" s="114"/>
      <c r="E425" s="114"/>
      <c r="F425" s="114"/>
      <c r="G425" s="32" t="str">
        <f t="shared" si="27"/>
        <v>No Group</v>
      </c>
      <c r="H425" s="70" t="s">
        <v>210</v>
      </c>
      <c r="I425" s="71" t="str">
        <f t="shared" si="26"/>
        <v>*423*</v>
      </c>
      <c r="J425" s="47"/>
      <c r="K425" s="83" t="str">
        <f t="shared" si="28"/>
        <v xml:space="preserve">    </v>
      </c>
      <c r="M425" s="50"/>
      <c r="O425" s="41"/>
      <c r="P425" s="41"/>
      <c r="Q425" s="41"/>
      <c r="S425" s="27" t="b">
        <f t="shared" si="25"/>
        <v>0</v>
      </c>
    </row>
    <row r="426" spans="1:19" ht="62.25">
      <c r="A426" s="111">
        <v>424</v>
      </c>
      <c r="B426" s="114"/>
      <c r="C426" s="114"/>
      <c r="D426" s="114"/>
      <c r="E426" s="114"/>
      <c r="F426" s="114"/>
      <c r="G426" s="32" t="str">
        <f t="shared" si="27"/>
        <v>No Group</v>
      </c>
      <c r="H426" s="70" t="s">
        <v>210</v>
      </c>
      <c r="I426" s="71" t="str">
        <f t="shared" si="26"/>
        <v>*424*</v>
      </c>
      <c r="J426" s="47"/>
      <c r="K426" s="83" t="str">
        <f t="shared" si="28"/>
        <v xml:space="preserve">    </v>
      </c>
      <c r="M426" s="50"/>
      <c r="O426" s="41"/>
      <c r="P426" s="41"/>
      <c r="Q426" s="41"/>
      <c r="S426" s="27" t="b">
        <f t="shared" si="25"/>
        <v>0</v>
      </c>
    </row>
    <row r="427" spans="1:19" ht="62.25">
      <c r="A427" s="111">
        <v>425</v>
      </c>
      <c r="B427" s="114"/>
      <c r="C427" s="114"/>
      <c r="D427" s="114"/>
      <c r="E427" s="114"/>
      <c r="F427" s="114"/>
      <c r="G427" s="32" t="str">
        <f t="shared" si="27"/>
        <v>No Group</v>
      </c>
      <c r="H427" s="70" t="s">
        <v>210</v>
      </c>
      <c r="I427" s="71" t="str">
        <f t="shared" si="26"/>
        <v>*425*</v>
      </c>
      <c r="J427" s="47"/>
      <c r="K427" s="83" t="str">
        <f t="shared" si="28"/>
        <v xml:space="preserve">    </v>
      </c>
      <c r="M427" s="19"/>
      <c r="S427" s="27" t="b">
        <f t="shared" si="25"/>
        <v>0</v>
      </c>
    </row>
    <row r="428" spans="1:19" ht="62.25">
      <c r="A428" s="111">
        <v>426</v>
      </c>
      <c r="B428" s="114"/>
      <c r="C428" s="114"/>
      <c r="D428" s="114"/>
      <c r="E428" s="114"/>
      <c r="F428" s="114"/>
      <c r="G428" s="32" t="str">
        <f t="shared" si="27"/>
        <v>No Group</v>
      </c>
      <c r="H428" s="70" t="s">
        <v>210</v>
      </c>
      <c r="I428" s="71" t="str">
        <f t="shared" si="26"/>
        <v>*426*</v>
      </c>
      <c r="J428" s="47"/>
      <c r="K428" s="83" t="str">
        <f t="shared" si="28"/>
        <v xml:space="preserve">    </v>
      </c>
      <c r="M428" s="19"/>
      <c r="S428" s="27" t="b">
        <f t="shared" si="25"/>
        <v>0</v>
      </c>
    </row>
    <row r="429" spans="1:19" ht="62.25">
      <c r="A429" s="111">
        <v>427</v>
      </c>
      <c r="B429" s="114"/>
      <c r="C429" s="114"/>
      <c r="D429" s="114"/>
      <c r="E429" s="114"/>
      <c r="F429" s="114"/>
      <c r="G429" s="32" t="str">
        <f t="shared" si="27"/>
        <v>No Group</v>
      </c>
      <c r="H429" s="70" t="s">
        <v>210</v>
      </c>
      <c r="I429" s="71" t="str">
        <f t="shared" si="26"/>
        <v>*427*</v>
      </c>
      <c r="J429" s="47"/>
      <c r="K429" s="83" t="str">
        <f t="shared" si="28"/>
        <v xml:space="preserve">    </v>
      </c>
      <c r="M429" s="19"/>
      <c r="S429" s="27" t="e">
        <f>EXACT(A429,#REF!)</f>
        <v>#REF!</v>
      </c>
    </row>
    <row r="430" spans="1:19" ht="62.25">
      <c r="A430" s="111">
        <v>428</v>
      </c>
      <c r="B430" s="114"/>
      <c r="C430" s="114"/>
      <c r="D430" s="114"/>
      <c r="E430" s="114"/>
      <c r="F430" s="114"/>
      <c r="G430" s="32" t="str">
        <f t="shared" si="27"/>
        <v>No Group</v>
      </c>
      <c r="H430" s="70" t="s">
        <v>210</v>
      </c>
      <c r="I430" s="71" t="str">
        <f t="shared" si="26"/>
        <v>*428*</v>
      </c>
      <c r="J430" s="47"/>
      <c r="K430" s="83" t="str">
        <f t="shared" si="28"/>
        <v xml:space="preserve">    </v>
      </c>
      <c r="M430" s="27"/>
      <c r="S430" s="27" t="b">
        <f>EXACT(A430,A431)</f>
        <v>0</v>
      </c>
    </row>
    <row r="431" spans="1:19" ht="62.25">
      <c r="A431" s="111">
        <v>429</v>
      </c>
      <c r="B431" s="114"/>
      <c r="C431" s="114"/>
      <c r="D431" s="114"/>
      <c r="E431" s="114"/>
      <c r="F431" s="114"/>
      <c r="G431" s="32" t="str">
        <f t="shared" si="27"/>
        <v>No Group</v>
      </c>
      <c r="H431" s="70" t="s">
        <v>210</v>
      </c>
      <c r="I431" s="71" t="str">
        <f t="shared" si="26"/>
        <v>*429*</v>
      </c>
      <c r="J431" s="47"/>
      <c r="K431" s="83" t="str">
        <f t="shared" si="28"/>
        <v xml:space="preserve">    </v>
      </c>
      <c r="M431" s="27"/>
      <c r="S431" s="27" t="e">
        <f>EXACT(A431,#REF!)</f>
        <v>#REF!</v>
      </c>
    </row>
    <row r="432" spans="1:19" ht="62.25">
      <c r="A432" s="111">
        <v>430</v>
      </c>
      <c r="B432" s="114"/>
      <c r="C432" s="114"/>
      <c r="D432" s="114"/>
      <c r="E432" s="114"/>
      <c r="F432" s="114"/>
      <c r="G432" s="32" t="str">
        <f t="shared" si="27"/>
        <v>No Group</v>
      </c>
      <c r="H432" s="70" t="s">
        <v>210</v>
      </c>
      <c r="I432" s="71" t="str">
        <f t="shared" si="26"/>
        <v>*430*</v>
      </c>
      <c r="J432" s="47"/>
      <c r="K432" s="83" t="str">
        <f t="shared" si="28"/>
        <v xml:space="preserve">    </v>
      </c>
      <c r="M432" s="27"/>
      <c r="S432" s="27" t="b">
        <f t="shared" ref="S432:S437" si="29">EXACT(A432,A433)</f>
        <v>0</v>
      </c>
    </row>
    <row r="433" spans="1:19" ht="62.25">
      <c r="A433" s="111">
        <v>431</v>
      </c>
      <c r="B433" s="114"/>
      <c r="C433" s="114"/>
      <c r="D433" s="114"/>
      <c r="E433" s="114"/>
      <c r="F433" s="114"/>
      <c r="G433" s="32" t="str">
        <f t="shared" si="27"/>
        <v>No Group</v>
      </c>
      <c r="H433" s="70" t="s">
        <v>210</v>
      </c>
      <c r="I433" s="71" t="str">
        <f t="shared" si="26"/>
        <v>*431*</v>
      </c>
      <c r="J433" s="47"/>
      <c r="K433" s="83" t="str">
        <f t="shared" si="28"/>
        <v xml:space="preserve">    </v>
      </c>
      <c r="M433" s="27"/>
      <c r="S433" s="27" t="b">
        <f t="shared" si="29"/>
        <v>0</v>
      </c>
    </row>
    <row r="434" spans="1:19" ht="62.25">
      <c r="A434" s="111">
        <v>432</v>
      </c>
      <c r="B434" s="114"/>
      <c r="C434" s="114"/>
      <c r="D434" s="114"/>
      <c r="E434" s="114"/>
      <c r="F434" s="114"/>
      <c r="G434" s="32" t="str">
        <f t="shared" si="27"/>
        <v>No Group</v>
      </c>
      <c r="H434" s="70" t="s">
        <v>210</v>
      </c>
      <c r="I434" s="71" t="str">
        <f t="shared" si="26"/>
        <v>*432*</v>
      </c>
      <c r="J434" s="47"/>
      <c r="K434" s="83" t="str">
        <f t="shared" si="28"/>
        <v xml:space="preserve">    </v>
      </c>
      <c r="M434" s="27"/>
      <c r="S434" s="27" t="b">
        <f t="shared" si="29"/>
        <v>0</v>
      </c>
    </row>
    <row r="435" spans="1:19" ht="62.25">
      <c r="A435" s="111">
        <v>433</v>
      </c>
      <c r="B435" s="114"/>
      <c r="C435" s="114"/>
      <c r="D435" s="114"/>
      <c r="E435" s="114"/>
      <c r="F435" s="114"/>
      <c r="G435" s="32" t="str">
        <f t="shared" si="27"/>
        <v>No Group</v>
      </c>
      <c r="H435" s="70" t="s">
        <v>210</v>
      </c>
      <c r="I435" s="71" t="str">
        <f t="shared" si="26"/>
        <v>*433*</v>
      </c>
      <c r="J435" s="47"/>
      <c r="K435" s="83" t="str">
        <f t="shared" si="28"/>
        <v xml:space="preserve">    </v>
      </c>
      <c r="M435" s="27"/>
      <c r="S435" s="27" t="b">
        <f t="shared" si="29"/>
        <v>0</v>
      </c>
    </row>
    <row r="436" spans="1:19" ht="62.25">
      <c r="A436" s="111">
        <v>434</v>
      </c>
      <c r="B436" s="114"/>
      <c r="C436" s="114"/>
      <c r="D436" s="114"/>
      <c r="E436" s="114"/>
      <c r="F436" s="114"/>
      <c r="G436" s="32" t="str">
        <f t="shared" si="27"/>
        <v>No Group</v>
      </c>
      <c r="H436" s="70" t="s">
        <v>210</v>
      </c>
      <c r="I436" s="71" t="str">
        <f t="shared" si="26"/>
        <v>*434*</v>
      </c>
      <c r="J436" s="47"/>
      <c r="K436" s="83" t="str">
        <f t="shared" si="28"/>
        <v xml:space="preserve">    </v>
      </c>
      <c r="M436" s="27"/>
      <c r="S436" s="27" t="b">
        <f t="shared" si="29"/>
        <v>0</v>
      </c>
    </row>
    <row r="437" spans="1:19" ht="62.25">
      <c r="A437" s="111">
        <v>435</v>
      </c>
      <c r="B437" s="114"/>
      <c r="C437" s="114"/>
      <c r="D437" s="114"/>
      <c r="E437" s="114"/>
      <c r="F437" s="114"/>
      <c r="G437" s="32" t="str">
        <f t="shared" si="27"/>
        <v>No Group</v>
      </c>
      <c r="H437" s="70" t="s">
        <v>210</v>
      </c>
      <c r="I437" s="71" t="str">
        <f t="shared" si="26"/>
        <v>*435*</v>
      </c>
      <c r="J437" s="47"/>
      <c r="K437" s="83" t="str">
        <f t="shared" si="28"/>
        <v xml:space="preserve">    </v>
      </c>
      <c r="M437" s="27"/>
      <c r="S437" s="27" t="b">
        <f t="shared" si="29"/>
        <v>0</v>
      </c>
    </row>
    <row r="438" spans="1:19" ht="62.25">
      <c r="A438" s="111">
        <v>436</v>
      </c>
      <c r="B438" s="114"/>
      <c r="C438" s="114"/>
      <c r="D438" s="114"/>
      <c r="E438" s="114"/>
      <c r="F438" s="114"/>
      <c r="G438" s="32" t="str">
        <f t="shared" si="27"/>
        <v>No Group</v>
      </c>
      <c r="H438" s="70" t="s">
        <v>210</v>
      </c>
      <c r="I438" s="71" t="str">
        <f t="shared" si="26"/>
        <v>*436*</v>
      </c>
      <c r="J438" s="47"/>
      <c r="K438" s="83" t="str">
        <f t="shared" si="28"/>
        <v xml:space="preserve">    </v>
      </c>
      <c r="M438" s="27"/>
      <c r="S438" s="27" t="e">
        <f>EXACT(A438,#REF!)</f>
        <v>#REF!</v>
      </c>
    </row>
    <row r="439" spans="1:19" ht="62.25">
      <c r="A439" s="111">
        <v>437</v>
      </c>
      <c r="B439" s="114"/>
      <c r="C439" s="114"/>
      <c r="D439" s="114"/>
      <c r="E439" s="114"/>
      <c r="F439" s="114"/>
      <c r="G439" s="32" t="str">
        <f t="shared" si="27"/>
        <v>No Group</v>
      </c>
      <c r="H439" s="70" t="s">
        <v>210</v>
      </c>
      <c r="I439" s="71" t="str">
        <f t="shared" si="26"/>
        <v>*437*</v>
      </c>
      <c r="J439" s="47"/>
      <c r="K439" s="83" t="str">
        <f t="shared" si="28"/>
        <v xml:space="preserve">    </v>
      </c>
      <c r="M439" s="27"/>
      <c r="S439" s="27" t="b">
        <f t="shared" ref="S439:S446" si="30">EXACT(A439,A440)</f>
        <v>0</v>
      </c>
    </row>
    <row r="440" spans="1:19" ht="62.25">
      <c r="A440" s="111">
        <v>438</v>
      </c>
      <c r="B440" s="114"/>
      <c r="C440" s="114"/>
      <c r="D440" s="114"/>
      <c r="E440" s="114"/>
      <c r="F440" s="114"/>
      <c r="G440" s="32" t="str">
        <f t="shared" si="27"/>
        <v>No Group</v>
      </c>
      <c r="H440" s="70" t="s">
        <v>210</v>
      </c>
      <c r="I440" s="71" t="str">
        <f t="shared" si="26"/>
        <v>*438*</v>
      </c>
      <c r="J440" s="47"/>
      <c r="K440" s="83" t="str">
        <f t="shared" si="28"/>
        <v xml:space="preserve">    </v>
      </c>
      <c r="M440" s="27"/>
      <c r="S440" s="27" t="b">
        <f t="shared" si="30"/>
        <v>0</v>
      </c>
    </row>
    <row r="441" spans="1:19" ht="62.25">
      <c r="A441" s="111">
        <v>439</v>
      </c>
      <c r="B441" s="114"/>
      <c r="C441" s="114"/>
      <c r="D441" s="114"/>
      <c r="E441" s="114"/>
      <c r="F441" s="114"/>
      <c r="G441" s="32" t="str">
        <f t="shared" si="27"/>
        <v>No Group</v>
      </c>
      <c r="H441" s="70" t="s">
        <v>210</v>
      </c>
      <c r="I441" s="71" t="str">
        <f t="shared" si="26"/>
        <v>*439*</v>
      </c>
      <c r="J441" s="47"/>
      <c r="K441" s="83" t="str">
        <f t="shared" si="28"/>
        <v xml:space="preserve">    </v>
      </c>
      <c r="M441" s="27"/>
      <c r="S441" s="27" t="b">
        <f t="shared" si="30"/>
        <v>0</v>
      </c>
    </row>
    <row r="442" spans="1:19" ht="62.25">
      <c r="A442" s="111">
        <v>440</v>
      </c>
      <c r="B442" s="114"/>
      <c r="C442" s="114"/>
      <c r="D442" s="114"/>
      <c r="E442" s="114"/>
      <c r="F442" s="114"/>
      <c r="G442" s="32" t="str">
        <f t="shared" si="27"/>
        <v>No Group</v>
      </c>
      <c r="H442" s="70" t="s">
        <v>210</v>
      </c>
      <c r="I442" s="71" t="str">
        <f t="shared" si="26"/>
        <v>*440*</v>
      </c>
      <c r="J442" s="47"/>
      <c r="K442" s="83" t="str">
        <f t="shared" si="28"/>
        <v xml:space="preserve">    </v>
      </c>
      <c r="M442" s="27"/>
      <c r="S442" s="27" t="b">
        <f t="shared" si="30"/>
        <v>0</v>
      </c>
    </row>
    <row r="443" spans="1:19" ht="62.25">
      <c r="A443" s="111">
        <v>441</v>
      </c>
      <c r="B443" s="114"/>
      <c r="C443" s="114"/>
      <c r="D443" s="114"/>
      <c r="E443" s="114"/>
      <c r="F443" s="114"/>
      <c r="G443" s="32" t="str">
        <f t="shared" si="27"/>
        <v>No Group</v>
      </c>
      <c r="H443" s="70" t="s">
        <v>210</v>
      </c>
      <c r="I443" s="71" t="str">
        <f t="shared" si="26"/>
        <v>*441*</v>
      </c>
      <c r="J443" s="47"/>
      <c r="K443" s="83" t="str">
        <f t="shared" si="28"/>
        <v xml:space="preserve">    </v>
      </c>
      <c r="M443" s="27"/>
      <c r="S443" s="27" t="b">
        <f t="shared" si="30"/>
        <v>0</v>
      </c>
    </row>
    <row r="444" spans="1:19" ht="62.25">
      <c r="A444" s="111">
        <v>442</v>
      </c>
      <c r="B444" s="114"/>
      <c r="C444" s="114"/>
      <c r="D444" s="114"/>
      <c r="E444" s="114"/>
      <c r="F444" s="114"/>
      <c r="G444" s="32" t="str">
        <f t="shared" si="27"/>
        <v>No Group</v>
      </c>
      <c r="H444" s="70" t="s">
        <v>210</v>
      </c>
      <c r="I444" s="71" t="str">
        <f t="shared" si="26"/>
        <v>*442*</v>
      </c>
      <c r="J444" s="47"/>
      <c r="K444" s="83" t="str">
        <f t="shared" si="28"/>
        <v xml:space="preserve">    </v>
      </c>
      <c r="M444" s="27"/>
      <c r="S444" s="27" t="b">
        <f t="shared" si="30"/>
        <v>0</v>
      </c>
    </row>
    <row r="445" spans="1:19" ht="62.25">
      <c r="A445" s="111">
        <v>443</v>
      </c>
      <c r="B445" s="114"/>
      <c r="C445" s="114"/>
      <c r="D445" s="114"/>
      <c r="E445" s="114"/>
      <c r="F445" s="114"/>
      <c r="G445" s="32" t="str">
        <f t="shared" si="27"/>
        <v>No Group</v>
      </c>
      <c r="H445" s="70" t="s">
        <v>210</v>
      </c>
      <c r="I445" s="71" t="str">
        <f t="shared" si="26"/>
        <v>*443*</v>
      </c>
      <c r="J445" s="47"/>
      <c r="K445" s="83" t="str">
        <f t="shared" si="28"/>
        <v xml:space="preserve">    </v>
      </c>
      <c r="M445" s="27"/>
      <c r="S445" s="27" t="b">
        <f t="shared" si="30"/>
        <v>0</v>
      </c>
    </row>
    <row r="446" spans="1:19" ht="62.25">
      <c r="A446" s="111">
        <v>444</v>
      </c>
      <c r="B446" s="114"/>
      <c r="C446" s="114"/>
      <c r="D446" s="114"/>
      <c r="E446" s="114"/>
      <c r="F446" s="114"/>
      <c r="G446" s="32" t="str">
        <f t="shared" si="27"/>
        <v>No Group</v>
      </c>
      <c r="H446" s="70" t="s">
        <v>210</v>
      </c>
      <c r="I446" s="71" t="str">
        <f t="shared" si="26"/>
        <v>*444*</v>
      </c>
      <c r="J446" s="47"/>
      <c r="K446" s="83" t="str">
        <f t="shared" si="28"/>
        <v xml:space="preserve">    </v>
      </c>
      <c r="M446" s="27"/>
      <c r="S446" s="27" t="b">
        <f t="shared" si="30"/>
        <v>0</v>
      </c>
    </row>
    <row r="447" spans="1:19" ht="62.25">
      <c r="A447" s="111">
        <v>445</v>
      </c>
      <c r="B447" s="114"/>
      <c r="C447" s="114"/>
      <c r="D447" s="114"/>
      <c r="E447" s="114"/>
      <c r="F447" s="114"/>
      <c r="G447" s="32" t="str">
        <f t="shared" si="27"/>
        <v>No Group</v>
      </c>
      <c r="H447" s="70" t="s">
        <v>210</v>
      </c>
      <c r="I447" s="71" t="str">
        <f t="shared" si="26"/>
        <v>*445*</v>
      </c>
      <c r="J447" s="47"/>
      <c r="K447" s="83" t="str">
        <f t="shared" si="28"/>
        <v xml:space="preserve">    </v>
      </c>
      <c r="M447" s="27"/>
      <c r="S447" s="27" t="e">
        <f>EXACT(A447,#REF!)</f>
        <v>#REF!</v>
      </c>
    </row>
    <row r="448" spans="1:19" ht="62.25">
      <c r="A448" s="111">
        <v>446</v>
      </c>
      <c r="B448" s="114"/>
      <c r="C448" s="114"/>
      <c r="D448" s="114"/>
      <c r="E448" s="114"/>
      <c r="F448" s="114"/>
      <c r="G448" s="32" t="str">
        <f t="shared" si="27"/>
        <v>No Group</v>
      </c>
      <c r="H448" s="70" t="s">
        <v>210</v>
      </c>
      <c r="I448" s="71" t="str">
        <f t="shared" si="26"/>
        <v>*446*</v>
      </c>
      <c r="J448" s="47"/>
      <c r="K448" s="83" t="str">
        <f t="shared" si="28"/>
        <v xml:space="preserve">    </v>
      </c>
      <c r="M448" s="27"/>
      <c r="S448" s="27" t="b">
        <f>EXACT(A448,A449)</f>
        <v>0</v>
      </c>
    </row>
    <row r="449" spans="1:19" ht="62.25">
      <c r="A449" s="111">
        <v>447</v>
      </c>
      <c r="B449" s="114"/>
      <c r="C449" s="114"/>
      <c r="D449" s="114"/>
      <c r="E449" s="114"/>
      <c r="F449" s="114"/>
      <c r="G449" s="32" t="str">
        <f t="shared" si="27"/>
        <v>No Group</v>
      </c>
      <c r="H449" s="70" t="s">
        <v>210</v>
      </c>
      <c r="I449" s="71" t="str">
        <f t="shared" si="26"/>
        <v>*447*</v>
      </c>
      <c r="J449" s="47"/>
      <c r="K449" s="83" t="str">
        <f t="shared" si="28"/>
        <v xml:space="preserve">    </v>
      </c>
      <c r="M449" s="27"/>
      <c r="S449" s="27" t="b">
        <f>EXACT(A449,A450)</f>
        <v>0</v>
      </c>
    </row>
    <row r="450" spans="1:19" ht="62.25">
      <c r="A450" s="111">
        <v>448</v>
      </c>
      <c r="B450" s="114"/>
      <c r="C450" s="114"/>
      <c r="D450" s="114"/>
      <c r="E450" s="114"/>
      <c r="F450" s="114"/>
      <c r="G450" s="32" t="str">
        <f t="shared" si="27"/>
        <v>No Group</v>
      </c>
      <c r="H450" s="70" t="s">
        <v>210</v>
      </c>
      <c r="I450" s="71" t="str">
        <f t="shared" si="26"/>
        <v>*448*</v>
      </c>
      <c r="J450" s="47"/>
      <c r="K450" s="83" t="str">
        <f t="shared" si="28"/>
        <v xml:space="preserve">    </v>
      </c>
      <c r="M450" s="27"/>
      <c r="S450" s="27" t="b">
        <f>EXACT(A450,A451)</f>
        <v>0</v>
      </c>
    </row>
    <row r="451" spans="1:19" ht="62.25">
      <c r="A451" s="111">
        <v>449</v>
      </c>
      <c r="B451" s="114"/>
      <c r="C451" s="114"/>
      <c r="D451" s="114"/>
      <c r="E451" s="114"/>
      <c r="F451" s="114"/>
      <c r="G451" s="32" t="str">
        <f t="shared" si="27"/>
        <v>No Group</v>
      </c>
      <c r="H451" s="70" t="s">
        <v>210</v>
      </c>
      <c r="I451" s="71" t="str">
        <f t="shared" ref="I451:I514" si="31">CONCATENATE(H451,A451,H451)</f>
        <v>*449*</v>
      </c>
      <c r="J451" s="47"/>
      <c r="K451" s="83" t="str">
        <f t="shared" si="28"/>
        <v xml:space="preserve">    </v>
      </c>
      <c r="M451" s="27"/>
      <c r="S451" s="27" t="e">
        <f>EXACT(A451,#REF!)</f>
        <v>#REF!</v>
      </c>
    </row>
    <row r="452" spans="1:19" ht="62.25">
      <c r="A452" s="111">
        <v>450</v>
      </c>
      <c r="B452" s="114"/>
      <c r="C452" s="114"/>
      <c r="D452" s="114"/>
      <c r="E452" s="114"/>
      <c r="F452" s="114"/>
      <c r="G452" s="32" t="str">
        <f t="shared" ref="G452:G505" si="32">IF(D452=8,"Cadet",IF(D452=7,"Cadet",IF(D452=6,"56",IF(D452=5,"56",IF(D452=4,"34",IF(D452=3,"34","No Group"))))))</f>
        <v>No Group</v>
      </c>
      <c r="H452" s="70" t="s">
        <v>210</v>
      </c>
      <c r="I452" s="71" t="str">
        <f t="shared" si="31"/>
        <v>*450*</v>
      </c>
      <c r="J452" s="47"/>
      <c r="K452" s="83" t="str">
        <f t="shared" si="28"/>
        <v xml:space="preserve">    </v>
      </c>
      <c r="M452" s="27"/>
      <c r="S452" s="27" t="b">
        <f>EXACT(A452,A453)</f>
        <v>0</v>
      </c>
    </row>
    <row r="453" spans="1:19" ht="62.25">
      <c r="A453" s="111">
        <v>451</v>
      </c>
      <c r="B453" s="114"/>
      <c r="C453" s="114"/>
      <c r="D453" s="114"/>
      <c r="E453" s="114"/>
      <c r="F453" s="114"/>
      <c r="G453" s="32" t="str">
        <f t="shared" si="32"/>
        <v>No Group</v>
      </c>
      <c r="H453" s="70" t="s">
        <v>210</v>
      </c>
      <c r="I453" s="71" t="str">
        <f t="shared" si="31"/>
        <v>*451*</v>
      </c>
      <c r="J453" s="47"/>
      <c r="K453" s="83" t="str">
        <f t="shared" si="28"/>
        <v xml:space="preserve">    </v>
      </c>
      <c r="M453" s="27"/>
      <c r="S453" s="27" t="b">
        <f>EXACT(A453,A454)</f>
        <v>0</v>
      </c>
    </row>
    <row r="454" spans="1:19" ht="62.25">
      <c r="A454" s="111">
        <v>452</v>
      </c>
      <c r="B454" s="114"/>
      <c r="C454" s="114"/>
      <c r="D454" s="114"/>
      <c r="E454" s="114"/>
      <c r="F454" s="114"/>
      <c r="G454" s="32" t="str">
        <f t="shared" si="32"/>
        <v>No Group</v>
      </c>
      <c r="H454" s="70" t="s">
        <v>210</v>
      </c>
      <c r="I454" s="71" t="str">
        <f t="shared" si="31"/>
        <v>*452*</v>
      </c>
      <c r="J454" s="47"/>
      <c r="K454" s="83" t="str">
        <f t="shared" si="28"/>
        <v xml:space="preserve">    </v>
      </c>
      <c r="M454" s="27"/>
      <c r="S454" s="27" t="b">
        <f>EXACT(A454,A455)</f>
        <v>0</v>
      </c>
    </row>
    <row r="455" spans="1:19" ht="62.25">
      <c r="A455" s="111">
        <v>453</v>
      </c>
      <c r="B455" s="114"/>
      <c r="C455" s="114"/>
      <c r="D455" s="114"/>
      <c r="E455" s="114"/>
      <c r="F455" s="114"/>
      <c r="G455" s="32" t="str">
        <f t="shared" si="32"/>
        <v>No Group</v>
      </c>
      <c r="H455" s="70" t="s">
        <v>210</v>
      </c>
      <c r="I455" s="71" t="str">
        <f t="shared" si="31"/>
        <v>*453*</v>
      </c>
      <c r="J455" s="47"/>
      <c r="K455" s="83" t="str">
        <f t="shared" ref="K455:K518" si="33">CONCATENATE(B455," ",C455," ",D455," ",F455," ",E455)</f>
        <v xml:space="preserve">    </v>
      </c>
      <c r="M455" s="27"/>
      <c r="S455" s="27" t="b">
        <f>EXACT(A455,A456)</f>
        <v>0</v>
      </c>
    </row>
    <row r="456" spans="1:19" ht="62.25">
      <c r="A456" s="111">
        <v>454</v>
      </c>
      <c r="B456" s="114"/>
      <c r="C456" s="114"/>
      <c r="D456" s="114"/>
      <c r="E456" s="114"/>
      <c r="F456" s="114"/>
      <c r="G456" s="32" t="str">
        <f t="shared" si="32"/>
        <v>No Group</v>
      </c>
      <c r="H456" s="70" t="s">
        <v>210</v>
      </c>
      <c r="I456" s="71" t="str">
        <f t="shared" si="31"/>
        <v>*454*</v>
      </c>
      <c r="J456" s="47"/>
      <c r="K456" s="83" t="str">
        <f t="shared" si="33"/>
        <v xml:space="preserve">    </v>
      </c>
      <c r="M456" s="27"/>
      <c r="S456" s="27" t="b">
        <f>EXACT(A456,A457)</f>
        <v>0</v>
      </c>
    </row>
    <row r="457" spans="1:19" ht="62.25">
      <c r="A457" s="111">
        <v>455</v>
      </c>
      <c r="B457" s="114"/>
      <c r="C457" s="114"/>
      <c r="D457" s="114"/>
      <c r="E457" s="114"/>
      <c r="F457" s="114"/>
      <c r="G457" s="32" t="str">
        <f t="shared" si="32"/>
        <v>No Group</v>
      </c>
      <c r="H457" s="70" t="s">
        <v>210</v>
      </c>
      <c r="I457" s="71" t="str">
        <f t="shared" si="31"/>
        <v>*455*</v>
      </c>
      <c r="J457" s="47"/>
      <c r="K457" s="83" t="str">
        <f t="shared" si="33"/>
        <v xml:space="preserve">    </v>
      </c>
      <c r="M457" s="27"/>
      <c r="S457" s="27" t="e">
        <f>EXACT(A457,#REF!)</f>
        <v>#REF!</v>
      </c>
    </row>
    <row r="458" spans="1:19" ht="62.25">
      <c r="A458" s="111">
        <v>456</v>
      </c>
      <c r="B458" s="114"/>
      <c r="C458" s="114"/>
      <c r="D458" s="114"/>
      <c r="E458" s="114"/>
      <c r="F458" s="114"/>
      <c r="G458" s="32" t="str">
        <f t="shared" si="32"/>
        <v>No Group</v>
      </c>
      <c r="H458" s="70" t="s">
        <v>210</v>
      </c>
      <c r="I458" s="71" t="str">
        <f t="shared" si="31"/>
        <v>*456*</v>
      </c>
      <c r="J458" s="47"/>
      <c r="K458" s="83" t="str">
        <f t="shared" si="33"/>
        <v xml:space="preserve">    </v>
      </c>
      <c r="M458" s="27"/>
      <c r="S458" s="27" t="b">
        <f>EXACT(A458,A459)</f>
        <v>0</v>
      </c>
    </row>
    <row r="459" spans="1:19" ht="62.25">
      <c r="A459" s="111">
        <v>457</v>
      </c>
      <c r="B459" s="114"/>
      <c r="C459" s="114"/>
      <c r="D459" s="114"/>
      <c r="E459" s="114"/>
      <c r="F459" s="114"/>
      <c r="G459" s="32" t="str">
        <f t="shared" si="32"/>
        <v>No Group</v>
      </c>
      <c r="H459" s="70" t="s">
        <v>210</v>
      </c>
      <c r="I459" s="71" t="str">
        <f t="shared" si="31"/>
        <v>*457*</v>
      </c>
      <c r="J459" s="47"/>
      <c r="K459" s="83" t="str">
        <f t="shared" si="33"/>
        <v xml:space="preserve">    </v>
      </c>
      <c r="M459" s="27"/>
      <c r="S459" s="27" t="b">
        <f>EXACT(A459,A460)</f>
        <v>0</v>
      </c>
    </row>
    <row r="460" spans="1:19" ht="62.25">
      <c r="A460" s="111">
        <v>458</v>
      </c>
      <c r="B460" s="114"/>
      <c r="C460" s="114"/>
      <c r="D460" s="114"/>
      <c r="E460" s="114"/>
      <c r="F460" s="114"/>
      <c r="G460" s="32" t="str">
        <f t="shared" si="32"/>
        <v>No Group</v>
      </c>
      <c r="H460" s="70" t="s">
        <v>210</v>
      </c>
      <c r="I460" s="71" t="str">
        <f t="shared" si="31"/>
        <v>*458*</v>
      </c>
      <c r="J460" s="47"/>
      <c r="K460" s="83" t="str">
        <f t="shared" si="33"/>
        <v xml:space="preserve">    </v>
      </c>
      <c r="M460" s="27"/>
      <c r="S460" s="27" t="b">
        <f>EXACT(A460,A461)</f>
        <v>0</v>
      </c>
    </row>
    <row r="461" spans="1:19" ht="62.25">
      <c r="A461" s="111">
        <v>459</v>
      </c>
      <c r="B461" s="117"/>
      <c r="C461" s="117"/>
      <c r="D461" s="117"/>
      <c r="E461" s="116"/>
      <c r="F461" s="117"/>
      <c r="G461" s="32" t="str">
        <f t="shared" si="32"/>
        <v>No Group</v>
      </c>
      <c r="H461" s="70" t="s">
        <v>210</v>
      </c>
      <c r="I461" s="71" t="str">
        <f t="shared" si="31"/>
        <v>*459*</v>
      </c>
      <c r="J461" s="47"/>
      <c r="K461" s="83" t="str">
        <f t="shared" si="33"/>
        <v xml:space="preserve">    </v>
      </c>
      <c r="M461" s="27"/>
      <c r="S461" s="27" t="b">
        <f>EXACT(A461,A462)</f>
        <v>0</v>
      </c>
    </row>
    <row r="462" spans="1:19" ht="62.25">
      <c r="A462" s="111">
        <v>460</v>
      </c>
      <c r="B462" s="117"/>
      <c r="C462" s="117"/>
      <c r="D462" s="117"/>
      <c r="E462" s="116"/>
      <c r="F462" s="117"/>
      <c r="G462" s="32" t="str">
        <f t="shared" si="32"/>
        <v>No Group</v>
      </c>
      <c r="H462" s="70" t="s">
        <v>210</v>
      </c>
      <c r="I462" s="71" t="str">
        <f t="shared" si="31"/>
        <v>*460*</v>
      </c>
      <c r="J462" s="47"/>
      <c r="K462" s="83" t="str">
        <f t="shared" si="33"/>
        <v xml:space="preserve">    </v>
      </c>
      <c r="M462" s="27"/>
      <c r="S462" s="27" t="b">
        <f>EXACT(A462,A463)</f>
        <v>0</v>
      </c>
    </row>
    <row r="463" spans="1:19" ht="62.25">
      <c r="A463" s="111">
        <v>461</v>
      </c>
      <c r="B463" s="117"/>
      <c r="C463" s="117"/>
      <c r="D463" s="117"/>
      <c r="E463" s="116"/>
      <c r="F463" s="117"/>
      <c r="G463" s="32" t="str">
        <f t="shared" si="32"/>
        <v>No Group</v>
      </c>
      <c r="H463" s="70" t="s">
        <v>210</v>
      </c>
      <c r="I463" s="71" t="str">
        <f t="shared" si="31"/>
        <v>*461*</v>
      </c>
      <c r="J463" s="47"/>
      <c r="K463" s="83" t="str">
        <f t="shared" si="33"/>
        <v xml:space="preserve">    </v>
      </c>
      <c r="M463" s="27"/>
      <c r="S463" s="27" t="e">
        <f>EXACT(A463,#REF!)</f>
        <v>#REF!</v>
      </c>
    </row>
    <row r="464" spans="1:19" ht="62.25">
      <c r="A464" s="111">
        <v>462</v>
      </c>
      <c r="B464" s="117"/>
      <c r="C464" s="117"/>
      <c r="D464" s="117"/>
      <c r="E464" s="116"/>
      <c r="F464" s="117"/>
      <c r="G464" s="32" t="str">
        <f t="shared" si="32"/>
        <v>No Group</v>
      </c>
      <c r="H464" s="70" t="s">
        <v>210</v>
      </c>
      <c r="I464" s="71" t="str">
        <f t="shared" si="31"/>
        <v>*462*</v>
      </c>
      <c r="J464" s="47"/>
      <c r="K464" s="83" t="str">
        <f t="shared" si="33"/>
        <v xml:space="preserve">    </v>
      </c>
      <c r="M464" s="27"/>
      <c r="S464" s="27" t="b">
        <f t="shared" ref="S464:S527" si="34">EXACT(A464,A465)</f>
        <v>0</v>
      </c>
    </row>
    <row r="465" spans="1:19" ht="62.25">
      <c r="A465" s="111">
        <v>463</v>
      </c>
      <c r="B465" s="117"/>
      <c r="C465" s="117"/>
      <c r="D465" s="117"/>
      <c r="E465" s="116"/>
      <c r="F465" s="117"/>
      <c r="G465" s="32" t="str">
        <f t="shared" si="32"/>
        <v>No Group</v>
      </c>
      <c r="H465" s="70" t="s">
        <v>210</v>
      </c>
      <c r="I465" s="71" t="str">
        <f t="shared" si="31"/>
        <v>*463*</v>
      </c>
      <c r="J465" s="47"/>
      <c r="K465" s="83" t="str">
        <f t="shared" si="33"/>
        <v xml:space="preserve">    </v>
      </c>
      <c r="M465" s="27"/>
      <c r="S465" s="27" t="b">
        <f t="shared" si="34"/>
        <v>0</v>
      </c>
    </row>
    <row r="466" spans="1:19" ht="62.25">
      <c r="A466" s="111">
        <v>464</v>
      </c>
      <c r="B466" s="115"/>
      <c r="C466" s="115"/>
      <c r="D466" s="115"/>
      <c r="E466" s="116"/>
      <c r="F466" s="117"/>
      <c r="G466" s="32" t="str">
        <f t="shared" si="32"/>
        <v>No Group</v>
      </c>
      <c r="H466" s="70" t="s">
        <v>210</v>
      </c>
      <c r="I466" s="71" t="str">
        <f t="shared" si="31"/>
        <v>*464*</v>
      </c>
      <c r="J466" s="47"/>
      <c r="K466" s="83" t="str">
        <f t="shared" si="33"/>
        <v xml:space="preserve">    </v>
      </c>
      <c r="M466" s="27"/>
      <c r="S466" s="27" t="b">
        <f t="shared" si="34"/>
        <v>0</v>
      </c>
    </row>
    <row r="467" spans="1:19" ht="62.25">
      <c r="A467" s="111">
        <v>465</v>
      </c>
      <c r="B467" s="115"/>
      <c r="C467" s="115"/>
      <c r="D467" s="115"/>
      <c r="E467" s="116"/>
      <c r="F467" s="117"/>
      <c r="G467" s="32" t="str">
        <f t="shared" si="32"/>
        <v>No Group</v>
      </c>
      <c r="H467" s="70" t="s">
        <v>210</v>
      </c>
      <c r="I467" s="71" t="str">
        <f t="shared" si="31"/>
        <v>*465*</v>
      </c>
      <c r="J467" s="47"/>
      <c r="K467" s="83" t="str">
        <f t="shared" si="33"/>
        <v xml:space="preserve">    </v>
      </c>
      <c r="L467" s="30"/>
      <c r="M467" s="26"/>
      <c r="N467" s="30"/>
      <c r="O467" s="30"/>
      <c r="P467" s="30"/>
      <c r="Q467" s="30"/>
      <c r="S467" s="27" t="b">
        <f t="shared" si="34"/>
        <v>0</v>
      </c>
    </row>
    <row r="468" spans="1:19" ht="62.25">
      <c r="A468" s="111">
        <v>466</v>
      </c>
      <c r="B468" s="115"/>
      <c r="C468" s="115"/>
      <c r="D468" s="115"/>
      <c r="E468" s="116"/>
      <c r="F468" s="117"/>
      <c r="G468" s="32" t="str">
        <f t="shared" si="32"/>
        <v>No Group</v>
      </c>
      <c r="H468" s="70" t="s">
        <v>210</v>
      </c>
      <c r="I468" s="71" t="str">
        <f t="shared" si="31"/>
        <v>*466*</v>
      </c>
      <c r="J468" s="65"/>
      <c r="K468" s="83" t="str">
        <f t="shared" si="33"/>
        <v xml:space="preserve">    </v>
      </c>
      <c r="L468" s="30"/>
      <c r="M468" s="26"/>
      <c r="N468" s="30"/>
      <c r="O468" s="30"/>
      <c r="P468" s="30"/>
      <c r="Q468" s="30"/>
      <c r="S468" s="27" t="b">
        <f t="shared" si="34"/>
        <v>0</v>
      </c>
    </row>
    <row r="469" spans="1:19" ht="62.25">
      <c r="A469" s="111">
        <v>467</v>
      </c>
      <c r="B469" s="115"/>
      <c r="C469" s="115"/>
      <c r="D469" s="115"/>
      <c r="E469" s="116"/>
      <c r="F469" s="117"/>
      <c r="G469" s="32" t="str">
        <f t="shared" si="32"/>
        <v>No Group</v>
      </c>
      <c r="H469" s="70" t="s">
        <v>210</v>
      </c>
      <c r="I469" s="71" t="str">
        <f t="shared" si="31"/>
        <v>*467*</v>
      </c>
      <c r="J469" s="47"/>
      <c r="K469" s="83" t="str">
        <f t="shared" si="33"/>
        <v xml:space="preserve">    </v>
      </c>
      <c r="L469" s="30"/>
      <c r="M469" s="26"/>
      <c r="N469" s="30"/>
      <c r="O469" s="30"/>
      <c r="P469" s="30"/>
      <c r="Q469" s="30"/>
      <c r="S469" s="27" t="b">
        <f t="shared" si="34"/>
        <v>0</v>
      </c>
    </row>
    <row r="470" spans="1:19" ht="62.25">
      <c r="A470" s="111">
        <v>468</v>
      </c>
      <c r="B470" s="115"/>
      <c r="C470" s="115"/>
      <c r="D470" s="115"/>
      <c r="E470" s="116"/>
      <c r="F470" s="117"/>
      <c r="G470" s="32" t="str">
        <f t="shared" si="32"/>
        <v>No Group</v>
      </c>
      <c r="H470" s="70" t="s">
        <v>210</v>
      </c>
      <c r="I470" s="71" t="str">
        <f t="shared" si="31"/>
        <v>*468*</v>
      </c>
      <c r="J470" s="47"/>
      <c r="K470" s="83" t="str">
        <f t="shared" si="33"/>
        <v xml:space="preserve">    </v>
      </c>
      <c r="L470" s="30"/>
      <c r="M470" s="55"/>
      <c r="N470" s="30"/>
      <c r="O470" s="30"/>
      <c r="P470" s="30"/>
      <c r="Q470" s="30"/>
      <c r="S470" s="27" t="b">
        <f t="shared" si="34"/>
        <v>0</v>
      </c>
    </row>
    <row r="471" spans="1:19" ht="62.25">
      <c r="A471" s="111">
        <v>469</v>
      </c>
      <c r="B471" s="117"/>
      <c r="C471" s="117"/>
      <c r="D471" s="117"/>
      <c r="E471" s="116"/>
      <c r="F471" s="117"/>
      <c r="G471" s="32" t="str">
        <f t="shared" si="32"/>
        <v>No Group</v>
      </c>
      <c r="H471" s="70" t="s">
        <v>210</v>
      </c>
      <c r="I471" s="71" t="str">
        <f t="shared" si="31"/>
        <v>*469*</v>
      </c>
      <c r="J471" s="47"/>
      <c r="K471" s="83" t="str">
        <f t="shared" si="33"/>
        <v xml:space="preserve">    </v>
      </c>
      <c r="L471" s="30"/>
      <c r="M471" s="26"/>
      <c r="N471" s="30"/>
      <c r="O471" s="30"/>
      <c r="P471" s="30"/>
      <c r="Q471" s="30"/>
      <c r="S471" s="27" t="b">
        <f t="shared" si="34"/>
        <v>0</v>
      </c>
    </row>
    <row r="472" spans="1:19" ht="62.25">
      <c r="A472" s="111">
        <v>470</v>
      </c>
      <c r="B472" s="115"/>
      <c r="C472" s="115"/>
      <c r="D472" s="115"/>
      <c r="E472" s="116"/>
      <c r="F472" s="117"/>
      <c r="G472" s="32" t="str">
        <f t="shared" si="32"/>
        <v>No Group</v>
      </c>
      <c r="H472" s="70" t="s">
        <v>210</v>
      </c>
      <c r="I472" s="71" t="str">
        <f t="shared" si="31"/>
        <v>*470*</v>
      </c>
      <c r="J472" s="47"/>
      <c r="K472" s="83" t="str">
        <f t="shared" si="33"/>
        <v xml:space="preserve">    </v>
      </c>
      <c r="L472" s="30"/>
      <c r="M472" s="26"/>
      <c r="N472" s="30"/>
      <c r="O472" s="30"/>
      <c r="P472" s="30"/>
      <c r="Q472" s="30"/>
      <c r="S472" s="27" t="b">
        <f t="shared" si="34"/>
        <v>0</v>
      </c>
    </row>
    <row r="473" spans="1:19" ht="62.25">
      <c r="A473" s="111">
        <v>471</v>
      </c>
      <c r="B473" s="115"/>
      <c r="C473" s="115"/>
      <c r="D473" s="115"/>
      <c r="E473" s="116"/>
      <c r="F473" s="117"/>
      <c r="G473" s="32" t="str">
        <f t="shared" si="32"/>
        <v>No Group</v>
      </c>
      <c r="H473" s="70" t="s">
        <v>210</v>
      </c>
      <c r="I473" s="71" t="str">
        <f t="shared" si="31"/>
        <v>*471*</v>
      </c>
      <c r="J473" s="47"/>
      <c r="K473" s="83" t="str">
        <f t="shared" si="33"/>
        <v xml:space="preserve">    </v>
      </c>
      <c r="L473" s="30"/>
      <c r="M473" s="26"/>
      <c r="N473" s="30"/>
      <c r="O473" s="30"/>
      <c r="P473" s="30"/>
      <c r="Q473" s="30"/>
      <c r="S473" s="27" t="b">
        <f t="shared" si="34"/>
        <v>0</v>
      </c>
    </row>
    <row r="474" spans="1:19" ht="62.25">
      <c r="A474" s="111">
        <v>472</v>
      </c>
      <c r="B474" s="115"/>
      <c r="C474" s="115"/>
      <c r="D474" s="115"/>
      <c r="E474" s="116"/>
      <c r="F474" s="117"/>
      <c r="G474" s="32" t="str">
        <f t="shared" si="32"/>
        <v>No Group</v>
      </c>
      <c r="H474" s="70" t="s">
        <v>210</v>
      </c>
      <c r="I474" s="71" t="str">
        <f t="shared" si="31"/>
        <v>*472*</v>
      </c>
      <c r="J474" s="47"/>
      <c r="K474" s="83" t="str">
        <f t="shared" si="33"/>
        <v xml:space="preserve">    </v>
      </c>
      <c r="L474" s="30"/>
      <c r="M474" s="26"/>
      <c r="N474" s="30"/>
      <c r="O474" s="30"/>
      <c r="P474" s="30"/>
      <c r="Q474" s="30"/>
      <c r="S474" s="27" t="b">
        <f t="shared" si="34"/>
        <v>0</v>
      </c>
    </row>
    <row r="475" spans="1:19" ht="62.25">
      <c r="A475" s="111">
        <v>473</v>
      </c>
      <c r="B475" s="115"/>
      <c r="C475" s="115"/>
      <c r="D475" s="115"/>
      <c r="E475" s="116"/>
      <c r="F475" s="117"/>
      <c r="G475" s="32" t="str">
        <f t="shared" si="32"/>
        <v>No Group</v>
      </c>
      <c r="H475" s="70" t="s">
        <v>210</v>
      </c>
      <c r="I475" s="71" t="str">
        <f t="shared" si="31"/>
        <v>*473*</v>
      </c>
      <c r="J475" s="47"/>
      <c r="K475" s="83" t="str">
        <f t="shared" si="33"/>
        <v xml:space="preserve">    </v>
      </c>
      <c r="L475" s="30"/>
      <c r="M475" s="26"/>
      <c r="N475" s="30"/>
      <c r="O475" s="30"/>
      <c r="P475" s="30"/>
      <c r="Q475" s="30"/>
      <c r="S475" s="27" t="b">
        <f t="shared" si="34"/>
        <v>0</v>
      </c>
    </row>
    <row r="476" spans="1:19" ht="62.25">
      <c r="A476" s="111">
        <v>474</v>
      </c>
      <c r="B476" s="115"/>
      <c r="C476" s="115"/>
      <c r="D476" s="115"/>
      <c r="E476" s="116"/>
      <c r="F476" s="117"/>
      <c r="G476" s="32" t="str">
        <f t="shared" si="32"/>
        <v>No Group</v>
      </c>
      <c r="H476" s="70" t="s">
        <v>210</v>
      </c>
      <c r="I476" s="71" t="str">
        <f t="shared" si="31"/>
        <v>*474*</v>
      </c>
      <c r="J476" s="47"/>
      <c r="K476" s="83" t="str">
        <f t="shared" si="33"/>
        <v xml:space="preserve">    </v>
      </c>
      <c r="L476" s="30"/>
      <c r="M476" s="26"/>
      <c r="N476" s="30"/>
      <c r="O476" s="30"/>
      <c r="P476" s="30"/>
      <c r="Q476" s="30"/>
      <c r="S476" s="27" t="b">
        <f t="shared" si="34"/>
        <v>0</v>
      </c>
    </row>
    <row r="477" spans="1:19" ht="62.25">
      <c r="A477" s="111">
        <v>475</v>
      </c>
      <c r="B477" s="115"/>
      <c r="C477" s="115"/>
      <c r="D477" s="115"/>
      <c r="E477" s="116"/>
      <c r="F477" s="117"/>
      <c r="G477" s="32" t="str">
        <f t="shared" si="32"/>
        <v>No Group</v>
      </c>
      <c r="H477" s="70" t="s">
        <v>210</v>
      </c>
      <c r="I477" s="71" t="str">
        <f t="shared" si="31"/>
        <v>*475*</v>
      </c>
      <c r="J477" s="47"/>
      <c r="K477" s="83" t="str">
        <f t="shared" si="33"/>
        <v xml:space="preserve">    </v>
      </c>
      <c r="N477" s="27"/>
      <c r="S477" s="27" t="b">
        <f t="shared" si="34"/>
        <v>0</v>
      </c>
    </row>
    <row r="478" spans="1:19" ht="62.25">
      <c r="A478" s="111">
        <v>476</v>
      </c>
      <c r="B478" s="115"/>
      <c r="C478" s="115"/>
      <c r="D478" s="115"/>
      <c r="E478" s="116"/>
      <c r="F478" s="117"/>
      <c r="G478" s="32" t="str">
        <f t="shared" si="32"/>
        <v>No Group</v>
      </c>
      <c r="H478" s="70" t="s">
        <v>210</v>
      </c>
      <c r="I478" s="71" t="str">
        <f t="shared" si="31"/>
        <v>*476*</v>
      </c>
      <c r="J478" s="52"/>
      <c r="K478" s="83" t="str">
        <f t="shared" si="33"/>
        <v xml:space="preserve">    </v>
      </c>
      <c r="N478" s="27"/>
      <c r="S478" s="27" t="b">
        <f t="shared" si="34"/>
        <v>0</v>
      </c>
    </row>
    <row r="479" spans="1:19" ht="62.25">
      <c r="A479" s="111">
        <v>477</v>
      </c>
      <c r="B479" s="115"/>
      <c r="C479" s="115"/>
      <c r="D479" s="115"/>
      <c r="E479" s="116"/>
      <c r="F479" s="117"/>
      <c r="G479" s="32" t="str">
        <f t="shared" si="32"/>
        <v>No Group</v>
      </c>
      <c r="H479" s="70" t="s">
        <v>210</v>
      </c>
      <c r="I479" s="71" t="str">
        <f t="shared" si="31"/>
        <v>*477*</v>
      </c>
      <c r="J479" s="47"/>
      <c r="K479" s="83" t="str">
        <f t="shared" si="33"/>
        <v xml:space="preserve">    </v>
      </c>
      <c r="N479" s="27"/>
      <c r="S479" s="27" t="b">
        <f t="shared" si="34"/>
        <v>0</v>
      </c>
    </row>
    <row r="480" spans="1:19" ht="62.25">
      <c r="A480" s="111">
        <v>478</v>
      </c>
      <c r="B480" s="115"/>
      <c r="C480" s="115"/>
      <c r="D480" s="115"/>
      <c r="E480" s="116"/>
      <c r="F480" s="117"/>
      <c r="G480" s="32" t="str">
        <f t="shared" si="32"/>
        <v>No Group</v>
      </c>
      <c r="H480" s="70" t="s">
        <v>210</v>
      </c>
      <c r="I480" s="71" t="str">
        <f t="shared" si="31"/>
        <v>*478*</v>
      </c>
      <c r="J480" s="42"/>
      <c r="K480" s="83" t="str">
        <f t="shared" si="33"/>
        <v xml:space="preserve">    </v>
      </c>
      <c r="N480" s="27"/>
      <c r="S480" s="27" t="b">
        <f t="shared" si="34"/>
        <v>0</v>
      </c>
    </row>
    <row r="481" spans="1:19" ht="62.25">
      <c r="A481" s="111">
        <v>479</v>
      </c>
      <c r="B481" s="115"/>
      <c r="C481" s="115"/>
      <c r="D481" s="115"/>
      <c r="E481" s="116"/>
      <c r="F481" s="117"/>
      <c r="G481" s="32" t="str">
        <f t="shared" si="32"/>
        <v>No Group</v>
      </c>
      <c r="H481" s="70" t="s">
        <v>210</v>
      </c>
      <c r="I481" s="71" t="str">
        <f t="shared" si="31"/>
        <v>*479*</v>
      </c>
      <c r="J481" s="47"/>
      <c r="K481" s="83" t="str">
        <f t="shared" si="33"/>
        <v xml:space="preserve">    </v>
      </c>
      <c r="L481" s="27"/>
      <c r="S481" s="27" t="b">
        <f t="shared" si="34"/>
        <v>0</v>
      </c>
    </row>
    <row r="482" spans="1:19" ht="62.25">
      <c r="A482" s="111">
        <v>480</v>
      </c>
      <c r="B482" s="115"/>
      <c r="C482" s="115"/>
      <c r="D482" s="115"/>
      <c r="E482" s="116"/>
      <c r="F482" s="117"/>
      <c r="G482" s="32" t="str">
        <f t="shared" si="32"/>
        <v>No Group</v>
      </c>
      <c r="H482" s="70" t="s">
        <v>210</v>
      </c>
      <c r="I482" s="71" t="str">
        <f t="shared" si="31"/>
        <v>*480*</v>
      </c>
      <c r="J482" s="47"/>
      <c r="K482" s="83" t="str">
        <f t="shared" si="33"/>
        <v xml:space="preserve">    </v>
      </c>
      <c r="S482" s="27" t="b">
        <f t="shared" si="34"/>
        <v>0</v>
      </c>
    </row>
    <row r="483" spans="1:19" ht="62.25">
      <c r="A483" s="111">
        <v>481</v>
      </c>
      <c r="B483" s="115"/>
      <c r="C483" s="115"/>
      <c r="D483" s="115"/>
      <c r="E483" s="116"/>
      <c r="F483" s="117"/>
      <c r="G483" s="32" t="str">
        <f t="shared" si="32"/>
        <v>No Group</v>
      </c>
      <c r="H483" s="70" t="s">
        <v>210</v>
      </c>
      <c r="I483" s="71" t="str">
        <f t="shared" si="31"/>
        <v>*481*</v>
      </c>
      <c r="J483" s="52"/>
      <c r="K483" s="83" t="str">
        <f t="shared" si="33"/>
        <v xml:space="preserve">    </v>
      </c>
      <c r="S483" s="27" t="b">
        <f t="shared" si="34"/>
        <v>0</v>
      </c>
    </row>
    <row r="484" spans="1:19" ht="62.25">
      <c r="A484" s="111">
        <v>482</v>
      </c>
      <c r="B484" s="115"/>
      <c r="C484" s="115"/>
      <c r="D484" s="115"/>
      <c r="E484" s="116"/>
      <c r="F484" s="117"/>
      <c r="G484" s="32" t="str">
        <f t="shared" si="32"/>
        <v>No Group</v>
      </c>
      <c r="H484" s="70" t="s">
        <v>210</v>
      </c>
      <c r="I484" s="71" t="str">
        <f t="shared" si="31"/>
        <v>*482*</v>
      </c>
      <c r="J484" s="14"/>
      <c r="K484" s="83" t="str">
        <f t="shared" si="33"/>
        <v xml:space="preserve">    </v>
      </c>
      <c r="S484" s="27" t="b">
        <f t="shared" si="34"/>
        <v>0</v>
      </c>
    </row>
    <row r="485" spans="1:19" ht="62.25">
      <c r="A485" s="111">
        <v>483</v>
      </c>
      <c r="B485" s="115"/>
      <c r="C485" s="115"/>
      <c r="D485" s="115"/>
      <c r="E485" s="116"/>
      <c r="F485" s="117"/>
      <c r="G485" s="32" t="str">
        <f t="shared" si="32"/>
        <v>No Group</v>
      </c>
      <c r="H485" s="70" t="s">
        <v>210</v>
      </c>
      <c r="I485" s="71" t="str">
        <f t="shared" si="31"/>
        <v>*483*</v>
      </c>
      <c r="J485" s="47"/>
      <c r="K485" s="83" t="str">
        <f t="shared" si="33"/>
        <v xml:space="preserve">    </v>
      </c>
      <c r="S485" s="27" t="b">
        <f t="shared" si="34"/>
        <v>0</v>
      </c>
    </row>
    <row r="486" spans="1:19" ht="62.25">
      <c r="A486" s="111">
        <v>484</v>
      </c>
      <c r="B486" s="115"/>
      <c r="C486" s="115"/>
      <c r="D486" s="115"/>
      <c r="E486" s="116"/>
      <c r="F486" s="117"/>
      <c r="G486" s="32" t="str">
        <f t="shared" si="32"/>
        <v>No Group</v>
      </c>
      <c r="H486" s="70" t="s">
        <v>210</v>
      </c>
      <c r="I486" s="71" t="str">
        <f t="shared" si="31"/>
        <v>*484*</v>
      </c>
      <c r="J486" s="47"/>
      <c r="K486" s="83" t="str">
        <f t="shared" si="33"/>
        <v xml:space="preserve">    </v>
      </c>
      <c r="S486" s="27" t="b">
        <f t="shared" si="34"/>
        <v>0</v>
      </c>
    </row>
    <row r="487" spans="1:19" ht="62.25">
      <c r="A487" s="111">
        <v>485</v>
      </c>
      <c r="B487" s="115"/>
      <c r="C487" s="115"/>
      <c r="D487" s="115"/>
      <c r="E487" s="116"/>
      <c r="F487" s="117"/>
      <c r="G487" s="32" t="str">
        <f t="shared" si="32"/>
        <v>No Group</v>
      </c>
      <c r="H487" s="70" t="s">
        <v>210</v>
      </c>
      <c r="I487" s="71" t="str">
        <f t="shared" si="31"/>
        <v>*485*</v>
      </c>
      <c r="J487" s="47"/>
      <c r="K487" s="83" t="str">
        <f t="shared" si="33"/>
        <v xml:space="preserve">    </v>
      </c>
      <c r="S487" s="27" t="b">
        <f t="shared" si="34"/>
        <v>0</v>
      </c>
    </row>
    <row r="488" spans="1:19" ht="62.25">
      <c r="A488" s="111">
        <v>486</v>
      </c>
      <c r="B488" s="115"/>
      <c r="C488" s="115"/>
      <c r="D488" s="115"/>
      <c r="E488" s="116"/>
      <c r="F488" s="117"/>
      <c r="G488" s="32" t="str">
        <f t="shared" si="32"/>
        <v>No Group</v>
      </c>
      <c r="H488" s="70" t="s">
        <v>210</v>
      </c>
      <c r="I488" s="71" t="str">
        <f t="shared" si="31"/>
        <v>*486*</v>
      </c>
      <c r="J488" s="47"/>
      <c r="K488" s="83" t="str">
        <f t="shared" si="33"/>
        <v xml:space="preserve">    </v>
      </c>
      <c r="N488" s="27"/>
      <c r="S488" s="27" t="b">
        <f t="shared" si="34"/>
        <v>0</v>
      </c>
    </row>
    <row r="489" spans="1:19" ht="62.25">
      <c r="A489" s="111">
        <v>487</v>
      </c>
      <c r="B489" s="115"/>
      <c r="C489" s="115"/>
      <c r="D489" s="115"/>
      <c r="E489" s="116"/>
      <c r="F489" s="117"/>
      <c r="G489" s="32" t="str">
        <f t="shared" si="32"/>
        <v>No Group</v>
      </c>
      <c r="H489" s="70" t="s">
        <v>210</v>
      </c>
      <c r="I489" s="71" t="str">
        <f t="shared" si="31"/>
        <v>*487*</v>
      </c>
      <c r="J489" s="47"/>
      <c r="K489" s="83" t="str">
        <f t="shared" si="33"/>
        <v xml:space="preserve">    </v>
      </c>
      <c r="N489" s="27"/>
      <c r="S489" s="27" t="b">
        <f t="shared" si="34"/>
        <v>0</v>
      </c>
    </row>
    <row r="490" spans="1:19" ht="62.25">
      <c r="A490" s="111">
        <v>488</v>
      </c>
      <c r="B490" s="117"/>
      <c r="C490" s="117"/>
      <c r="D490" s="117"/>
      <c r="E490" s="116"/>
      <c r="F490" s="117"/>
      <c r="G490" s="32" t="str">
        <f t="shared" si="32"/>
        <v>No Group</v>
      </c>
      <c r="H490" s="70" t="s">
        <v>210</v>
      </c>
      <c r="I490" s="71" t="str">
        <f t="shared" si="31"/>
        <v>*488*</v>
      </c>
      <c r="J490" s="47"/>
      <c r="K490" s="83" t="str">
        <f t="shared" si="33"/>
        <v xml:space="preserve">    </v>
      </c>
      <c r="N490" s="27"/>
      <c r="S490" s="27" t="b">
        <f t="shared" si="34"/>
        <v>0</v>
      </c>
    </row>
    <row r="491" spans="1:19" ht="62.25">
      <c r="A491" s="111">
        <v>489</v>
      </c>
      <c r="B491" s="117"/>
      <c r="C491" s="117"/>
      <c r="D491" s="117"/>
      <c r="E491" s="116"/>
      <c r="F491" s="117"/>
      <c r="G491" s="32" t="str">
        <f t="shared" si="32"/>
        <v>No Group</v>
      </c>
      <c r="H491" s="70" t="s">
        <v>210</v>
      </c>
      <c r="I491" s="71" t="str">
        <f t="shared" si="31"/>
        <v>*489*</v>
      </c>
      <c r="J491" s="47"/>
      <c r="K491" s="83" t="str">
        <f t="shared" si="33"/>
        <v xml:space="preserve">    </v>
      </c>
      <c r="N491" s="27"/>
      <c r="O491" s="27"/>
      <c r="S491" s="27" t="b">
        <f t="shared" si="34"/>
        <v>0</v>
      </c>
    </row>
    <row r="492" spans="1:19" ht="62.25">
      <c r="A492" s="111">
        <v>490</v>
      </c>
      <c r="B492" s="115"/>
      <c r="C492" s="115"/>
      <c r="D492" s="115"/>
      <c r="E492" s="116"/>
      <c r="F492" s="117"/>
      <c r="G492" s="32" t="str">
        <f t="shared" si="32"/>
        <v>No Group</v>
      </c>
      <c r="H492" s="70" t="s">
        <v>210</v>
      </c>
      <c r="I492" s="71" t="str">
        <f t="shared" si="31"/>
        <v>*490*</v>
      </c>
      <c r="J492" s="47"/>
      <c r="K492" s="83" t="str">
        <f t="shared" si="33"/>
        <v xml:space="preserve">    </v>
      </c>
      <c r="N492" s="27"/>
      <c r="S492" s="27" t="b">
        <f t="shared" si="34"/>
        <v>0</v>
      </c>
    </row>
    <row r="493" spans="1:19" ht="62.25">
      <c r="A493" s="111">
        <v>491</v>
      </c>
      <c r="B493" s="115"/>
      <c r="C493" s="115"/>
      <c r="D493" s="115"/>
      <c r="E493" s="116"/>
      <c r="F493" s="117"/>
      <c r="G493" s="32" t="str">
        <f t="shared" si="32"/>
        <v>No Group</v>
      </c>
      <c r="H493" s="70" t="s">
        <v>210</v>
      </c>
      <c r="I493" s="71" t="str">
        <f t="shared" si="31"/>
        <v>*491*</v>
      </c>
      <c r="J493" s="47"/>
      <c r="K493" s="83" t="str">
        <f t="shared" si="33"/>
        <v xml:space="preserve">    </v>
      </c>
      <c r="N493" s="27"/>
      <c r="O493" s="27"/>
      <c r="S493" s="27" t="b">
        <f t="shared" si="34"/>
        <v>0</v>
      </c>
    </row>
    <row r="494" spans="1:19" ht="62.25">
      <c r="A494" s="111">
        <v>492</v>
      </c>
      <c r="B494" s="115"/>
      <c r="C494" s="115"/>
      <c r="D494" s="115"/>
      <c r="E494" s="116"/>
      <c r="F494" s="117"/>
      <c r="G494" s="32" t="str">
        <f t="shared" si="32"/>
        <v>No Group</v>
      </c>
      <c r="H494" s="70" t="s">
        <v>210</v>
      </c>
      <c r="I494" s="71" t="str">
        <f t="shared" si="31"/>
        <v>*492*</v>
      </c>
      <c r="J494" s="48"/>
      <c r="K494" s="83" t="str">
        <f t="shared" si="33"/>
        <v xml:space="preserve">    </v>
      </c>
      <c r="L494" s="27"/>
      <c r="S494" s="27" t="b">
        <f t="shared" si="34"/>
        <v>0</v>
      </c>
    </row>
    <row r="495" spans="1:19" ht="62.25">
      <c r="A495" s="111">
        <v>493</v>
      </c>
      <c r="B495" s="115"/>
      <c r="C495" s="115"/>
      <c r="D495" s="115"/>
      <c r="E495" s="116"/>
      <c r="F495" s="117"/>
      <c r="G495" s="32" t="str">
        <f t="shared" si="32"/>
        <v>No Group</v>
      </c>
      <c r="H495" s="70" t="s">
        <v>210</v>
      </c>
      <c r="I495" s="71" t="str">
        <f t="shared" si="31"/>
        <v>*493*</v>
      </c>
      <c r="J495" s="14"/>
      <c r="K495" s="83" t="str">
        <f t="shared" si="33"/>
        <v xml:space="preserve">    </v>
      </c>
      <c r="S495" s="27" t="b">
        <f t="shared" si="34"/>
        <v>0</v>
      </c>
    </row>
    <row r="496" spans="1:19" ht="62.25">
      <c r="A496" s="111">
        <v>494</v>
      </c>
      <c r="B496" s="115"/>
      <c r="C496" s="115"/>
      <c r="D496" s="115"/>
      <c r="E496" s="116"/>
      <c r="F496" s="117"/>
      <c r="G496" s="32" t="str">
        <f t="shared" si="32"/>
        <v>No Group</v>
      </c>
      <c r="H496" s="70" t="s">
        <v>210</v>
      </c>
      <c r="I496" s="71" t="str">
        <f t="shared" si="31"/>
        <v>*494*</v>
      </c>
      <c r="J496" s="14"/>
      <c r="K496" s="83" t="str">
        <f t="shared" si="33"/>
        <v xml:space="preserve">    </v>
      </c>
      <c r="S496" s="27" t="b">
        <f t="shared" si="34"/>
        <v>0</v>
      </c>
    </row>
    <row r="497" spans="1:19" ht="62.25">
      <c r="A497" s="111">
        <v>495</v>
      </c>
      <c r="B497" s="115"/>
      <c r="C497" s="115"/>
      <c r="D497" s="115"/>
      <c r="E497" s="116"/>
      <c r="F497" s="117"/>
      <c r="G497" s="32" t="str">
        <f t="shared" si="32"/>
        <v>No Group</v>
      </c>
      <c r="H497" s="70" t="s">
        <v>210</v>
      </c>
      <c r="I497" s="71" t="str">
        <f t="shared" si="31"/>
        <v>*495*</v>
      </c>
      <c r="J497" s="47"/>
      <c r="K497" s="83" t="str">
        <f t="shared" si="33"/>
        <v xml:space="preserve">    </v>
      </c>
      <c r="S497" s="27" t="b">
        <f t="shared" si="34"/>
        <v>0</v>
      </c>
    </row>
    <row r="498" spans="1:19" ht="62.25">
      <c r="A498" s="111">
        <v>496</v>
      </c>
      <c r="B498" s="115"/>
      <c r="C498" s="115"/>
      <c r="D498" s="115"/>
      <c r="E498" s="116"/>
      <c r="F498" s="117"/>
      <c r="G498" s="32" t="str">
        <f t="shared" si="32"/>
        <v>No Group</v>
      </c>
      <c r="H498" s="70" t="s">
        <v>210</v>
      </c>
      <c r="I498" s="71" t="str">
        <f t="shared" si="31"/>
        <v>*496*</v>
      </c>
      <c r="J498" s="47"/>
      <c r="K498" s="83" t="str">
        <f t="shared" si="33"/>
        <v xml:space="preserve">    </v>
      </c>
      <c r="N498" s="27"/>
      <c r="S498" s="27" t="b">
        <f t="shared" si="34"/>
        <v>0</v>
      </c>
    </row>
    <row r="499" spans="1:19" ht="62.25">
      <c r="A499" s="111">
        <v>497</v>
      </c>
      <c r="B499" s="115"/>
      <c r="C499" s="115"/>
      <c r="D499" s="115"/>
      <c r="E499" s="116"/>
      <c r="F499" s="117"/>
      <c r="G499" s="32" t="str">
        <f t="shared" si="32"/>
        <v>No Group</v>
      </c>
      <c r="H499" s="70" t="s">
        <v>210</v>
      </c>
      <c r="I499" s="71" t="str">
        <f t="shared" si="31"/>
        <v>*497*</v>
      </c>
      <c r="J499" s="47"/>
      <c r="K499" s="83" t="str">
        <f t="shared" si="33"/>
        <v xml:space="preserve">    </v>
      </c>
      <c r="S499" s="27" t="b">
        <f t="shared" si="34"/>
        <v>0</v>
      </c>
    </row>
    <row r="500" spans="1:19" ht="62.25">
      <c r="A500" s="111">
        <v>498</v>
      </c>
      <c r="B500" s="117"/>
      <c r="C500" s="117"/>
      <c r="D500" s="117"/>
      <c r="E500" s="116"/>
      <c r="F500" s="117"/>
      <c r="G500" s="32" t="str">
        <f t="shared" si="32"/>
        <v>No Group</v>
      </c>
      <c r="H500" s="70" t="s">
        <v>210</v>
      </c>
      <c r="I500" s="71" t="str">
        <f t="shared" si="31"/>
        <v>*498*</v>
      </c>
      <c r="J500" s="47"/>
      <c r="K500" s="83" t="str">
        <f t="shared" si="33"/>
        <v xml:space="preserve">    </v>
      </c>
      <c r="S500" s="27" t="b">
        <f t="shared" si="34"/>
        <v>0</v>
      </c>
    </row>
    <row r="501" spans="1:19" ht="62.25">
      <c r="A501" s="111">
        <v>499</v>
      </c>
      <c r="B501" s="119"/>
      <c r="C501" s="119"/>
      <c r="D501" s="119"/>
      <c r="E501" s="116"/>
      <c r="F501" s="117"/>
      <c r="G501" s="32" t="str">
        <f t="shared" si="32"/>
        <v>No Group</v>
      </c>
      <c r="H501" s="70" t="s">
        <v>210</v>
      </c>
      <c r="I501" s="71" t="str">
        <f t="shared" si="31"/>
        <v>*499*</v>
      </c>
      <c r="J501" s="47"/>
      <c r="K501" s="83" t="str">
        <f t="shared" si="33"/>
        <v xml:space="preserve">    </v>
      </c>
      <c r="N501" s="27"/>
      <c r="O501" s="27"/>
      <c r="S501" s="27" t="b">
        <f t="shared" si="34"/>
        <v>0</v>
      </c>
    </row>
    <row r="502" spans="1:19" ht="62.25">
      <c r="A502" s="111">
        <v>500</v>
      </c>
      <c r="B502" s="119"/>
      <c r="C502" s="119"/>
      <c r="D502" s="119"/>
      <c r="E502" s="116"/>
      <c r="F502" s="117"/>
      <c r="G502" s="32" t="str">
        <f t="shared" si="32"/>
        <v>No Group</v>
      </c>
      <c r="H502" s="70" t="s">
        <v>210</v>
      </c>
      <c r="I502" s="71" t="str">
        <f t="shared" si="31"/>
        <v>*500*</v>
      </c>
      <c r="J502" s="47"/>
      <c r="K502" s="83" t="str">
        <f t="shared" si="33"/>
        <v xml:space="preserve">    </v>
      </c>
      <c r="N502" s="27"/>
      <c r="S502" s="27" t="b">
        <f t="shared" si="34"/>
        <v>0</v>
      </c>
    </row>
    <row r="503" spans="1:19" ht="62.25">
      <c r="A503" s="111">
        <v>501</v>
      </c>
      <c r="B503" s="113"/>
      <c r="C503" s="113"/>
      <c r="D503" s="113"/>
      <c r="E503" s="113"/>
      <c r="F503" s="112"/>
      <c r="G503" s="32" t="str">
        <f t="shared" si="32"/>
        <v>No Group</v>
      </c>
      <c r="H503" s="70" t="s">
        <v>210</v>
      </c>
      <c r="I503" s="71" t="str">
        <f t="shared" si="31"/>
        <v>*501*</v>
      </c>
      <c r="J503" s="42"/>
      <c r="K503" s="83" t="str">
        <f t="shared" si="33"/>
        <v xml:space="preserve">    </v>
      </c>
      <c r="N503" s="27"/>
      <c r="O503" s="27"/>
      <c r="S503" s="27" t="b">
        <f t="shared" si="34"/>
        <v>0</v>
      </c>
    </row>
    <row r="504" spans="1:19" ht="62.25">
      <c r="A504" s="111">
        <v>502</v>
      </c>
      <c r="B504" s="113"/>
      <c r="C504" s="113"/>
      <c r="D504" s="113"/>
      <c r="E504" s="113"/>
      <c r="F504" s="113"/>
      <c r="G504" s="32" t="str">
        <f t="shared" si="32"/>
        <v>No Group</v>
      </c>
      <c r="H504" s="70" t="s">
        <v>210</v>
      </c>
      <c r="I504" s="71" t="str">
        <f t="shared" si="31"/>
        <v>*502*</v>
      </c>
      <c r="J504" s="42"/>
      <c r="K504" s="83" t="str">
        <f t="shared" si="33"/>
        <v xml:space="preserve">    </v>
      </c>
      <c r="S504" s="27" t="b">
        <f t="shared" si="34"/>
        <v>0</v>
      </c>
    </row>
    <row r="505" spans="1:19" ht="62.25">
      <c r="A505" s="111">
        <v>503</v>
      </c>
      <c r="B505" s="113"/>
      <c r="C505" s="113"/>
      <c r="D505" s="113"/>
      <c r="E505" s="113"/>
      <c r="F505" s="113"/>
      <c r="G505" s="32" t="str">
        <f t="shared" si="32"/>
        <v>No Group</v>
      </c>
      <c r="H505" s="70" t="s">
        <v>210</v>
      </c>
      <c r="I505" s="71" t="str">
        <f t="shared" si="31"/>
        <v>*503*</v>
      </c>
      <c r="J505" s="47"/>
      <c r="K505" s="83" t="str">
        <f t="shared" si="33"/>
        <v xml:space="preserve">    </v>
      </c>
      <c r="N505" s="27"/>
      <c r="O505" s="27"/>
      <c r="S505" s="27" t="b">
        <f t="shared" si="34"/>
        <v>0</v>
      </c>
    </row>
    <row r="506" spans="1:19" ht="62.25">
      <c r="A506" s="111">
        <v>504</v>
      </c>
      <c r="B506" s="51"/>
      <c r="C506" s="51"/>
      <c r="D506" s="112"/>
      <c r="E506" s="113"/>
      <c r="F506" s="112"/>
      <c r="G506" s="32" t="str">
        <f t="shared" ref="G506:G515" si="35">IF(D506=8,"Cadet",IF(D506=7,"Cadet",IF(D506=6,"56",IF(D506=5,"56",IF(D506=4,"34",IF(D506=3,"34","No Group"))))))</f>
        <v>No Group</v>
      </c>
      <c r="H506" s="70" t="s">
        <v>210</v>
      </c>
      <c r="I506" s="71" t="str">
        <f t="shared" si="31"/>
        <v>*504*</v>
      </c>
      <c r="J506" s="47"/>
      <c r="K506" s="83" t="str">
        <f t="shared" si="33"/>
        <v xml:space="preserve">    </v>
      </c>
      <c r="R506" s="41"/>
      <c r="S506" s="27" t="b">
        <f t="shared" si="34"/>
        <v>0</v>
      </c>
    </row>
    <row r="507" spans="1:19" ht="62.25">
      <c r="A507" s="111">
        <v>505</v>
      </c>
      <c r="B507" s="51"/>
      <c r="C507" s="51"/>
      <c r="D507" s="112"/>
      <c r="E507" s="113"/>
      <c r="F507" s="112"/>
      <c r="G507" s="32" t="str">
        <f t="shared" si="35"/>
        <v>No Group</v>
      </c>
      <c r="H507" s="70" t="s">
        <v>210</v>
      </c>
      <c r="I507" s="71" t="str">
        <f t="shared" si="31"/>
        <v>*505*</v>
      </c>
      <c r="J507" s="47"/>
      <c r="K507" s="83" t="str">
        <f t="shared" si="33"/>
        <v xml:space="preserve">    </v>
      </c>
      <c r="R507" s="27"/>
      <c r="S507" s="27" t="b">
        <f t="shared" si="34"/>
        <v>0</v>
      </c>
    </row>
    <row r="508" spans="1:19" s="41" customFormat="1" ht="62.25">
      <c r="A508" s="111">
        <v>506</v>
      </c>
      <c r="B508" s="51"/>
      <c r="C508" s="51"/>
      <c r="D508" s="112"/>
      <c r="E508" s="113"/>
      <c r="F508" s="112"/>
      <c r="G508" s="32" t="str">
        <f t="shared" si="35"/>
        <v>No Group</v>
      </c>
      <c r="H508" s="70" t="s">
        <v>210</v>
      </c>
      <c r="I508" s="71" t="str">
        <f t="shared" si="31"/>
        <v>*506*</v>
      </c>
      <c r="J508" s="14"/>
      <c r="K508" s="83" t="str">
        <f t="shared" si="33"/>
        <v xml:space="preserve">    </v>
      </c>
      <c r="L508" s="27"/>
      <c r="M508" s="21"/>
      <c r="N508" s="27"/>
      <c r="O508" s="27"/>
      <c r="P508" s="27"/>
      <c r="Q508" s="27"/>
      <c r="R508" s="27"/>
      <c r="S508" s="27" t="b">
        <f t="shared" si="34"/>
        <v>0</v>
      </c>
    </row>
    <row r="509" spans="1:19" ht="62.25">
      <c r="A509" s="111">
        <v>507</v>
      </c>
      <c r="B509" s="51"/>
      <c r="C509" s="51"/>
      <c r="D509" s="112"/>
      <c r="E509" s="113"/>
      <c r="F509" s="112"/>
      <c r="G509" s="32" t="str">
        <f t="shared" si="35"/>
        <v>No Group</v>
      </c>
      <c r="H509" s="70" t="s">
        <v>210</v>
      </c>
      <c r="I509" s="71" t="str">
        <f t="shared" si="31"/>
        <v>*507*</v>
      </c>
      <c r="J509" s="14"/>
      <c r="K509" s="83" t="str">
        <f t="shared" si="33"/>
        <v xml:space="preserve">    </v>
      </c>
      <c r="S509" s="27" t="b">
        <f t="shared" si="34"/>
        <v>0</v>
      </c>
    </row>
    <row r="510" spans="1:19" ht="62.25">
      <c r="A510" s="111">
        <v>508</v>
      </c>
      <c r="B510" s="51"/>
      <c r="C510" s="51"/>
      <c r="D510" s="112"/>
      <c r="E510" s="113"/>
      <c r="F510" s="112"/>
      <c r="G510" s="32" t="str">
        <f t="shared" si="35"/>
        <v>No Group</v>
      </c>
      <c r="H510" s="70" t="s">
        <v>210</v>
      </c>
      <c r="I510" s="71" t="str">
        <f t="shared" si="31"/>
        <v>*508*</v>
      </c>
      <c r="J510" s="14"/>
      <c r="K510" s="83" t="str">
        <f t="shared" si="33"/>
        <v xml:space="preserve">    </v>
      </c>
      <c r="L510" s="27"/>
      <c r="N510" s="27"/>
      <c r="S510" s="27" t="b">
        <f t="shared" si="34"/>
        <v>0</v>
      </c>
    </row>
    <row r="511" spans="1:19" ht="62.25">
      <c r="A511" s="111">
        <v>509</v>
      </c>
      <c r="B511" s="51"/>
      <c r="C511" s="51"/>
      <c r="D511" s="112"/>
      <c r="E511" s="113"/>
      <c r="F511" s="112"/>
      <c r="G511" s="32" t="str">
        <f t="shared" si="35"/>
        <v>No Group</v>
      </c>
      <c r="H511" s="70" t="s">
        <v>210</v>
      </c>
      <c r="I511" s="71" t="str">
        <f t="shared" si="31"/>
        <v>*509*</v>
      </c>
      <c r="J511" s="14"/>
      <c r="K511" s="83" t="str">
        <f t="shared" si="33"/>
        <v xml:space="preserve">    </v>
      </c>
      <c r="S511" s="27" t="b">
        <f t="shared" si="34"/>
        <v>0</v>
      </c>
    </row>
    <row r="512" spans="1:19" ht="62.25">
      <c r="A512" s="111">
        <v>510</v>
      </c>
      <c r="B512" s="51"/>
      <c r="C512" s="51"/>
      <c r="D512" s="112"/>
      <c r="E512" s="113"/>
      <c r="F512" s="112"/>
      <c r="G512" s="32" t="str">
        <f t="shared" si="35"/>
        <v>No Group</v>
      </c>
      <c r="H512" s="70" t="s">
        <v>210</v>
      </c>
      <c r="I512" s="71" t="str">
        <f t="shared" si="31"/>
        <v>*510*</v>
      </c>
      <c r="J512" s="14"/>
      <c r="K512" s="83" t="str">
        <f t="shared" si="33"/>
        <v xml:space="preserve">    </v>
      </c>
      <c r="S512" s="27" t="b">
        <f t="shared" si="34"/>
        <v>0</v>
      </c>
    </row>
    <row r="513" spans="1:19" ht="62.25">
      <c r="A513" s="111">
        <v>511</v>
      </c>
      <c r="B513" s="51"/>
      <c r="C513" s="51"/>
      <c r="D513" s="112"/>
      <c r="E513" s="113"/>
      <c r="F513" s="112"/>
      <c r="G513" s="32" t="str">
        <f t="shared" si="35"/>
        <v>No Group</v>
      </c>
      <c r="H513" s="70" t="s">
        <v>210</v>
      </c>
      <c r="I513" s="71" t="str">
        <f t="shared" si="31"/>
        <v>*511*</v>
      </c>
      <c r="J513" s="14"/>
      <c r="K513" s="83" t="str">
        <f t="shared" si="33"/>
        <v xml:space="preserve">    </v>
      </c>
      <c r="L513" s="27"/>
      <c r="S513" s="27" t="b">
        <f t="shared" si="34"/>
        <v>0</v>
      </c>
    </row>
    <row r="514" spans="1:19" ht="62.25">
      <c r="A514" s="111">
        <v>512</v>
      </c>
      <c r="B514" s="51"/>
      <c r="C514" s="51"/>
      <c r="D514" s="112"/>
      <c r="E514" s="113"/>
      <c r="F514" s="112"/>
      <c r="G514" s="32" t="str">
        <f t="shared" si="35"/>
        <v>No Group</v>
      </c>
      <c r="H514" s="70" t="s">
        <v>210</v>
      </c>
      <c r="I514" s="71" t="str">
        <f t="shared" si="31"/>
        <v>*512*</v>
      </c>
      <c r="J514" s="14"/>
      <c r="K514" s="83" t="str">
        <f t="shared" si="33"/>
        <v xml:space="preserve">    </v>
      </c>
      <c r="S514" s="27" t="b">
        <f t="shared" si="34"/>
        <v>0</v>
      </c>
    </row>
    <row r="515" spans="1:19" ht="62.25">
      <c r="A515" s="111">
        <v>513</v>
      </c>
      <c r="B515" s="51"/>
      <c r="C515" s="51"/>
      <c r="D515" s="112"/>
      <c r="E515" s="113"/>
      <c r="F515" s="112"/>
      <c r="G515" s="32" t="str">
        <f t="shared" si="35"/>
        <v>No Group</v>
      </c>
      <c r="H515" s="70" t="s">
        <v>210</v>
      </c>
      <c r="I515" s="71" t="str">
        <f t="shared" ref="I515:I578" si="36">CONCATENATE(H515,A515,H515)</f>
        <v>*513*</v>
      </c>
      <c r="J515" s="14"/>
      <c r="K515" s="83" t="str">
        <f t="shared" si="33"/>
        <v xml:space="preserve">    </v>
      </c>
      <c r="S515" s="27" t="b">
        <f t="shared" si="34"/>
        <v>0</v>
      </c>
    </row>
    <row r="516" spans="1:19" ht="62.25">
      <c r="A516" s="111">
        <v>514</v>
      </c>
      <c r="B516" s="51"/>
      <c r="C516" s="51"/>
      <c r="D516" s="112"/>
      <c r="E516" s="113"/>
      <c r="F516" s="112"/>
      <c r="G516" s="32" t="str">
        <f t="shared" ref="G516:G579" si="37">IF(D516=8,"Cadet",IF(D516=7,"Cadet",IF(D516=6,"56",IF(D516=5,"56",IF(D516=4,"34",IF(D516=3,"34","No Group"))))))</f>
        <v>No Group</v>
      </c>
      <c r="H516" s="70" t="s">
        <v>210</v>
      </c>
      <c r="I516" s="71" t="str">
        <f t="shared" si="36"/>
        <v>*514*</v>
      </c>
      <c r="J516" s="14"/>
      <c r="K516" s="83" t="str">
        <f t="shared" si="33"/>
        <v xml:space="preserve">    </v>
      </c>
      <c r="L516" s="27"/>
      <c r="S516" s="27" t="b">
        <f t="shared" si="34"/>
        <v>0</v>
      </c>
    </row>
    <row r="517" spans="1:19" ht="62.25">
      <c r="A517" s="111">
        <v>515</v>
      </c>
      <c r="B517" s="51"/>
      <c r="C517" s="51"/>
      <c r="D517" s="112"/>
      <c r="E517" s="113"/>
      <c r="F517" s="112"/>
      <c r="G517" s="32" t="str">
        <f t="shared" si="37"/>
        <v>No Group</v>
      </c>
      <c r="H517" s="70" t="s">
        <v>210</v>
      </c>
      <c r="I517" s="71" t="str">
        <f t="shared" si="36"/>
        <v>*515*</v>
      </c>
      <c r="J517" s="14"/>
      <c r="K517" s="83" t="str">
        <f t="shared" si="33"/>
        <v xml:space="preserve">    </v>
      </c>
      <c r="S517" s="27" t="b">
        <f t="shared" si="34"/>
        <v>0</v>
      </c>
    </row>
    <row r="518" spans="1:19" ht="62.25">
      <c r="A518" s="111">
        <v>516</v>
      </c>
      <c r="B518" s="51"/>
      <c r="C518" s="51"/>
      <c r="D518" s="112"/>
      <c r="E518" s="113"/>
      <c r="F518" s="112"/>
      <c r="G518" s="32" t="str">
        <f t="shared" si="37"/>
        <v>No Group</v>
      </c>
      <c r="H518" s="70" t="s">
        <v>210</v>
      </c>
      <c r="I518" s="71" t="str">
        <f t="shared" si="36"/>
        <v>*516*</v>
      </c>
      <c r="J518" s="14"/>
      <c r="K518" s="83" t="str">
        <f t="shared" si="33"/>
        <v xml:space="preserve">    </v>
      </c>
      <c r="L518" s="27"/>
      <c r="S518" s="27" t="b">
        <f t="shared" si="34"/>
        <v>0</v>
      </c>
    </row>
    <row r="519" spans="1:19" ht="62.25">
      <c r="A519" s="111">
        <v>517</v>
      </c>
      <c r="B519" s="51"/>
      <c r="C519" s="51"/>
      <c r="D519" s="112"/>
      <c r="E519" s="113"/>
      <c r="F519" s="112"/>
      <c r="G519" s="32" t="str">
        <f t="shared" si="37"/>
        <v>No Group</v>
      </c>
      <c r="H519" s="70" t="s">
        <v>210</v>
      </c>
      <c r="I519" s="71" t="str">
        <f t="shared" si="36"/>
        <v>*517*</v>
      </c>
      <c r="J519" s="14"/>
      <c r="K519" s="83" t="str">
        <f t="shared" ref="K519:K582" si="38">CONCATENATE(B519," ",C519," ",D519," ",F519," ",E519)</f>
        <v xml:space="preserve">    </v>
      </c>
      <c r="L519" s="27"/>
      <c r="S519" s="27" t="b">
        <f t="shared" si="34"/>
        <v>0</v>
      </c>
    </row>
    <row r="520" spans="1:19" ht="62.25">
      <c r="A520" s="111">
        <v>518</v>
      </c>
      <c r="B520" s="51"/>
      <c r="C520" s="51"/>
      <c r="D520" s="112"/>
      <c r="E520" s="113"/>
      <c r="F520" s="112"/>
      <c r="G520" s="32" t="str">
        <f t="shared" si="37"/>
        <v>No Group</v>
      </c>
      <c r="H520" s="70" t="s">
        <v>210</v>
      </c>
      <c r="I520" s="71" t="str">
        <f t="shared" si="36"/>
        <v>*518*</v>
      </c>
      <c r="J520" s="14"/>
      <c r="K520" s="83" t="str">
        <f t="shared" si="38"/>
        <v xml:space="preserve">    </v>
      </c>
      <c r="S520" s="27" t="b">
        <f t="shared" si="34"/>
        <v>0</v>
      </c>
    </row>
    <row r="521" spans="1:19" ht="62.25">
      <c r="A521" s="111">
        <v>519</v>
      </c>
      <c r="B521" s="51"/>
      <c r="C521" s="51"/>
      <c r="D521" s="112"/>
      <c r="E521" s="113"/>
      <c r="F521" s="112"/>
      <c r="G521" s="32" t="str">
        <f t="shared" si="37"/>
        <v>No Group</v>
      </c>
      <c r="H521" s="70" t="s">
        <v>210</v>
      </c>
      <c r="I521" s="71" t="str">
        <f t="shared" si="36"/>
        <v>*519*</v>
      </c>
      <c r="J521" s="14"/>
      <c r="K521" s="83" t="str">
        <f t="shared" si="38"/>
        <v xml:space="preserve">    </v>
      </c>
      <c r="N521" s="27"/>
      <c r="O521" s="27"/>
      <c r="P521" s="27"/>
      <c r="Q521" s="27"/>
      <c r="S521" s="27" t="b">
        <f t="shared" si="34"/>
        <v>0</v>
      </c>
    </row>
    <row r="522" spans="1:19" ht="62.25">
      <c r="A522" s="111">
        <v>520</v>
      </c>
      <c r="B522" s="51"/>
      <c r="C522" s="51"/>
      <c r="D522" s="112"/>
      <c r="E522" s="113"/>
      <c r="F522" s="112"/>
      <c r="G522" s="32" t="str">
        <f t="shared" si="37"/>
        <v>No Group</v>
      </c>
      <c r="H522" s="70" t="s">
        <v>210</v>
      </c>
      <c r="I522" s="71" t="str">
        <f t="shared" si="36"/>
        <v>*520*</v>
      </c>
      <c r="J522" s="14"/>
      <c r="K522" s="83" t="str">
        <f t="shared" si="38"/>
        <v xml:space="preserve">    </v>
      </c>
      <c r="S522" s="27" t="b">
        <f t="shared" si="34"/>
        <v>0</v>
      </c>
    </row>
    <row r="523" spans="1:19" ht="62.25">
      <c r="A523" s="111">
        <v>521</v>
      </c>
      <c r="B523" s="51"/>
      <c r="C523" s="51"/>
      <c r="D523" s="112"/>
      <c r="E523" s="113"/>
      <c r="F523" s="112"/>
      <c r="G523" s="32" t="str">
        <f t="shared" si="37"/>
        <v>No Group</v>
      </c>
      <c r="H523" s="70" t="s">
        <v>210</v>
      </c>
      <c r="I523" s="71" t="str">
        <f t="shared" si="36"/>
        <v>*521*</v>
      </c>
      <c r="J523" s="14"/>
      <c r="K523" s="83" t="str">
        <f t="shared" si="38"/>
        <v xml:space="preserve">    </v>
      </c>
      <c r="N523" s="27"/>
      <c r="O523" s="27"/>
      <c r="S523" s="27" t="b">
        <f t="shared" si="34"/>
        <v>0</v>
      </c>
    </row>
    <row r="524" spans="1:19" ht="62.25">
      <c r="A524" s="27">
        <v>522</v>
      </c>
      <c r="B524" s="89"/>
      <c r="C524" s="89"/>
      <c r="D524" s="89"/>
      <c r="E524" s="89"/>
      <c r="F524" s="89"/>
      <c r="G524" s="32" t="str">
        <f t="shared" si="37"/>
        <v>No Group</v>
      </c>
      <c r="H524" s="70" t="s">
        <v>210</v>
      </c>
      <c r="I524" s="71" t="str">
        <f t="shared" si="36"/>
        <v>*522*</v>
      </c>
      <c r="J524" s="14"/>
      <c r="K524" s="83" t="str">
        <f t="shared" si="38"/>
        <v xml:space="preserve">    </v>
      </c>
      <c r="S524" s="27" t="b">
        <f t="shared" si="34"/>
        <v>0</v>
      </c>
    </row>
    <row r="525" spans="1:19" ht="62.25">
      <c r="A525" s="27">
        <v>523</v>
      </c>
      <c r="B525" s="89"/>
      <c r="C525" s="89"/>
      <c r="D525" s="89"/>
      <c r="E525" s="89"/>
      <c r="F525" s="89"/>
      <c r="G525" s="32" t="str">
        <f t="shared" si="37"/>
        <v>No Group</v>
      </c>
      <c r="H525" s="70" t="s">
        <v>210</v>
      </c>
      <c r="I525" s="71" t="str">
        <f t="shared" si="36"/>
        <v>*523*</v>
      </c>
      <c r="J525" s="14"/>
      <c r="K525" s="83" t="str">
        <f t="shared" si="38"/>
        <v xml:space="preserve">    </v>
      </c>
      <c r="S525" s="27" t="b">
        <f t="shared" si="34"/>
        <v>0</v>
      </c>
    </row>
    <row r="526" spans="1:19" ht="62.25">
      <c r="A526" s="27">
        <v>524</v>
      </c>
      <c r="B526" s="89"/>
      <c r="C526" s="89"/>
      <c r="D526" s="89"/>
      <c r="E526" s="89"/>
      <c r="F526" s="89"/>
      <c r="G526" s="32" t="str">
        <f t="shared" si="37"/>
        <v>No Group</v>
      </c>
      <c r="H526" s="70" t="s">
        <v>210</v>
      </c>
      <c r="I526" s="71" t="str">
        <f t="shared" si="36"/>
        <v>*524*</v>
      </c>
      <c r="J526" s="14"/>
      <c r="K526" s="83" t="str">
        <f t="shared" si="38"/>
        <v xml:space="preserve">    </v>
      </c>
      <c r="N526" s="27"/>
      <c r="O526" s="27"/>
      <c r="S526" s="27" t="b">
        <f t="shared" si="34"/>
        <v>0</v>
      </c>
    </row>
    <row r="527" spans="1:19" ht="62.25">
      <c r="A527" s="27">
        <v>525</v>
      </c>
      <c r="B527" s="89"/>
      <c r="C527" s="89"/>
      <c r="D527" s="89"/>
      <c r="E527" s="89"/>
      <c r="F527" s="89"/>
      <c r="G527" s="32" t="str">
        <f t="shared" si="37"/>
        <v>No Group</v>
      </c>
      <c r="H527" s="70" t="s">
        <v>210</v>
      </c>
      <c r="I527" s="71" t="str">
        <f t="shared" si="36"/>
        <v>*525*</v>
      </c>
      <c r="J527" s="14"/>
      <c r="K527" s="83" t="str">
        <f t="shared" si="38"/>
        <v xml:space="preserve">    </v>
      </c>
      <c r="L527" s="27"/>
      <c r="S527" s="27" t="b">
        <f t="shared" si="34"/>
        <v>0</v>
      </c>
    </row>
    <row r="528" spans="1:19" ht="62.25">
      <c r="A528" s="27">
        <v>526</v>
      </c>
      <c r="B528" s="89"/>
      <c r="C528" s="89"/>
      <c r="D528" s="89"/>
      <c r="E528" s="89"/>
      <c r="F528" s="89"/>
      <c r="G528" s="32" t="str">
        <f t="shared" si="37"/>
        <v>No Group</v>
      </c>
      <c r="H528" s="70" t="s">
        <v>210</v>
      </c>
      <c r="I528" s="71" t="str">
        <f t="shared" si="36"/>
        <v>*526*</v>
      </c>
      <c r="J528" s="14"/>
      <c r="K528" s="83" t="str">
        <f t="shared" si="38"/>
        <v xml:space="preserve">    </v>
      </c>
      <c r="N528" s="27"/>
      <c r="O528" s="27"/>
      <c r="S528" s="27" t="b">
        <f t="shared" ref="S528:S591" si="39">EXACT(A528,A529)</f>
        <v>0</v>
      </c>
    </row>
    <row r="529" spans="1:19" ht="62.25">
      <c r="A529" s="27">
        <v>527</v>
      </c>
      <c r="B529" s="89"/>
      <c r="C529" s="89"/>
      <c r="D529" s="89"/>
      <c r="E529" s="89"/>
      <c r="F529" s="89"/>
      <c r="G529" s="32" t="str">
        <f t="shared" si="37"/>
        <v>No Group</v>
      </c>
      <c r="H529" s="70" t="s">
        <v>210</v>
      </c>
      <c r="I529" s="71" t="str">
        <f t="shared" si="36"/>
        <v>*527*</v>
      </c>
      <c r="J529" s="14"/>
      <c r="K529" s="83" t="str">
        <f t="shared" si="38"/>
        <v xml:space="preserve">    </v>
      </c>
      <c r="S529" s="27" t="b">
        <f t="shared" si="39"/>
        <v>0</v>
      </c>
    </row>
    <row r="530" spans="1:19" ht="62.25">
      <c r="A530" s="27">
        <v>528</v>
      </c>
      <c r="B530" s="89"/>
      <c r="C530" s="89"/>
      <c r="D530" s="89"/>
      <c r="E530" s="89"/>
      <c r="F530" s="89"/>
      <c r="G530" s="32" t="str">
        <f t="shared" si="37"/>
        <v>No Group</v>
      </c>
      <c r="H530" s="70" t="s">
        <v>210</v>
      </c>
      <c r="I530" s="71" t="str">
        <f t="shared" si="36"/>
        <v>*528*</v>
      </c>
      <c r="J530" s="14"/>
      <c r="K530" s="83" t="str">
        <f t="shared" si="38"/>
        <v xml:space="preserve">    </v>
      </c>
      <c r="N530" s="27"/>
      <c r="O530" s="27"/>
      <c r="P530" s="27"/>
      <c r="Q530" s="27"/>
      <c r="S530" s="27" t="b">
        <f t="shared" si="39"/>
        <v>0</v>
      </c>
    </row>
    <row r="531" spans="1:19" ht="62.25">
      <c r="A531" s="27">
        <v>529</v>
      </c>
      <c r="B531" s="90"/>
      <c r="C531" s="90"/>
      <c r="D531" s="73"/>
      <c r="E531" s="15"/>
      <c r="F531" s="73"/>
      <c r="G531" s="32" t="str">
        <f t="shared" si="37"/>
        <v>No Group</v>
      </c>
      <c r="H531" s="70" t="s">
        <v>210</v>
      </c>
      <c r="I531" s="71" t="str">
        <f t="shared" si="36"/>
        <v>*529*</v>
      </c>
      <c r="J531" s="14"/>
      <c r="K531" s="83" t="str">
        <f t="shared" si="38"/>
        <v xml:space="preserve">    </v>
      </c>
      <c r="S531" s="27" t="b">
        <f t="shared" si="39"/>
        <v>0</v>
      </c>
    </row>
    <row r="532" spans="1:19" ht="62.25">
      <c r="A532" s="27">
        <v>530</v>
      </c>
      <c r="B532" s="91"/>
      <c r="C532" s="91"/>
      <c r="D532" s="91"/>
      <c r="E532" s="15"/>
      <c r="F532" s="73"/>
      <c r="G532" s="32" t="str">
        <f t="shared" si="37"/>
        <v>No Group</v>
      </c>
      <c r="H532" s="70" t="s">
        <v>210</v>
      </c>
      <c r="I532" s="71" t="str">
        <f t="shared" si="36"/>
        <v>*530*</v>
      </c>
      <c r="J532" s="14"/>
      <c r="K532" s="83" t="str">
        <f t="shared" si="38"/>
        <v xml:space="preserve">    </v>
      </c>
      <c r="S532" s="27" t="b">
        <f t="shared" si="39"/>
        <v>0</v>
      </c>
    </row>
    <row r="533" spans="1:19" ht="62.25">
      <c r="A533" s="27">
        <v>531</v>
      </c>
      <c r="B533" s="73"/>
      <c r="C533" s="73"/>
      <c r="D533" s="73"/>
      <c r="E533" s="15"/>
      <c r="F533" s="73"/>
      <c r="G533" s="32" t="str">
        <f t="shared" si="37"/>
        <v>No Group</v>
      </c>
      <c r="H533" s="70" t="s">
        <v>210</v>
      </c>
      <c r="I533" s="71" t="str">
        <f t="shared" si="36"/>
        <v>*531*</v>
      </c>
      <c r="J533" s="14"/>
      <c r="K533" s="83" t="str">
        <f t="shared" si="38"/>
        <v xml:space="preserve">    </v>
      </c>
      <c r="S533" s="27" t="b">
        <f t="shared" si="39"/>
        <v>0</v>
      </c>
    </row>
    <row r="534" spans="1:19" ht="62.25">
      <c r="A534" s="27">
        <v>532</v>
      </c>
      <c r="B534" s="92"/>
      <c r="C534" s="92"/>
      <c r="D534" s="73"/>
      <c r="E534" s="15"/>
      <c r="F534" s="73"/>
      <c r="G534" s="32" t="str">
        <f t="shared" si="37"/>
        <v>No Group</v>
      </c>
      <c r="H534" s="70" t="s">
        <v>210</v>
      </c>
      <c r="I534" s="71" t="str">
        <f t="shared" si="36"/>
        <v>*532*</v>
      </c>
      <c r="J534" s="14"/>
      <c r="K534" s="83" t="str">
        <f t="shared" si="38"/>
        <v xml:space="preserve">    </v>
      </c>
      <c r="S534" s="27" t="b">
        <f t="shared" si="39"/>
        <v>0</v>
      </c>
    </row>
    <row r="535" spans="1:19" ht="62.25">
      <c r="A535" s="27">
        <v>533</v>
      </c>
      <c r="B535" s="73"/>
      <c r="C535" s="73"/>
      <c r="D535" s="73"/>
      <c r="E535" s="15"/>
      <c r="F535" s="73"/>
      <c r="G535" s="32" t="str">
        <f t="shared" si="37"/>
        <v>No Group</v>
      </c>
      <c r="H535" s="70" t="s">
        <v>210</v>
      </c>
      <c r="I535" s="71" t="str">
        <f t="shared" si="36"/>
        <v>*533*</v>
      </c>
      <c r="J535" s="14"/>
      <c r="K535" s="83" t="str">
        <f t="shared" si="38"/>
        <v xml:space="preserve">    </v>
      </c>
      <c r="L535" s="27"/>
      <c r="S535" s="27" t="b">
        <f t="shared" si="39"/>
        <v>0</v>
      </c>
    </row>
    <row r="536" spans="1:19" ht="62.25">
      <c r="A536" s="27">
        <v>534</v>
      </c>
      <c r="B536" s="91"/>
      <c r="C536" s="91"/>
      <c r="D536" s="73"/>
      <c r="E536" s="15"/>
      <c r="F536" s="73"/>
      <c r="G536" s="32" t="str">
        <f t="shared" si="37"/>
        <v>No Group</v>
      </c>
      <c r="H536" s="70" t="s">
        <v>210</v>
      </c>
      <c r="I536" s="71" t="str">
        <f t="shared" si="36"/>
        <v>*534*</v>
      </c>
      <c r="J536" s="14"/>
      <c r="K536" s="83" t="str">
        <f t="shared" si="38"/>
        <v xml:space="preserve">    </v>
      </c>
      <c r="L536" s="27"/>
      <c r="S536" s="27" t="b">
        <f t="shared" si="39"/>
        <v>0</v>
      </c>
    </row>
    <row r="537" spans="1:19" ht="62.25">
      <c r="A537" s="27">
        <v>535</v>
      </c>
      <c r="B537" s="93"/>
      <c r="C537" s="91"/>
      <c r="D537" s="73"/>
      <c r="E537" s="15"/>
      <c r="F537" s="73"/>
      <c r="G537" s="32" t="str">
        <f t="shared" si="37"/>
        <v>No Group</v>
      </c>
      <c r="H537" s="70" t="s">
        <v>210</v>
      </c>
      <c r="I537" s="71" t="str">
        <f t="shared" si="36"/>
        <v>*535*</v>
      </c>
      <c r="J537" s="14"/>
      <c r="K537" s="83" t="str">
        <f t="shared" si="38"/>
        <v xml:space="preserve">    </v>
      </c>
      <c r="S537" s="27" t="b">
        <f t="shared" si="39"/>
        <v>0</v>
      </c>
    </row>
    <row r="538" spans="1:19" ht="62.25">
      <c r="A538" s="27">
        <v>536</v>
      </c>
      <c r="B538" s="73"/>
      <c r="C538" s="73"/>
      <c r="D538" s="73"/>
      <c r="E538" s="15"/>
      <c r="F538" s="73"/>
      <c r="G538" s="32" t="str">
        <f t="shared" si="37"/>
        <v>No Group</v>
      </c>
      <c r="H538" s="70" t="s">
        <v>210</v>
      </c>
      <c r="I538" s="71" t="str">
        <f t="shared" si="36"/>
        <v>*536*</v>
      </c>
      <c r="J538" s="14"/>
      <c r="K538" s="83" t="str">
        <f t="shared" si="38"/>
        <v xml:space="preserve">    </v>
      </c>
      <c r="S538" s="27" t="b">
        <f t="shared" si="39"/>
        <v>0</v>
      </c>
    </row>
    <row r="539" spans="1:19" ht="62.25">
      <c r="A539" s="27">
        <v>537</v>
      </c>
      <c r="B539" s="18"/>
      <c r="C539" s="18"/>
      <c r="D539" s="18"/>
      <c r="E539" s="15"/>
      <c r="F539" s="73"/>
      <c r="G539" s="32" t="str">
        <f t="shared" si="37"/>
        <v>No Group</v>
      </c>
      <c r="H539" s="70" t="s">
        <v>210</v>
      </c>
      <c r="I539" s="71" t="str">
        <f t="shared" si="36"/>
        <v>*537*</v>
      </c>
      <c r="J539" s="14"/>
      <c r="K539" s="83" t="str">
        <f t="shared" si="38"/>
        <v xml:space="preserve">    </v>
      </c>
      <c r="S539" s="27" t="b">
        <f t="shared" si="39"/>
        <v>0</v>
      </c>
    </row>
    <row r="540" spans="1:19" ht="62.25">
      <c r="A540" s="27">
        <v>538</v>
      </c>
      <c r="B540" s="91"/>
      <c r="C540" s="91"/>
      <c r="D540" s="73"/>
      <c r="E540" s="15"/>
      <c r="F540" s="73"/>
      <c r="G540" s="32" t="str">
        <f t="shared" si="37"/>
        <v>No Group</v>
      </c>
      <c r="H540" s="70" t="s">
        <v>210</v>
      </c>
      <c r="I540" s="71" t="str">
        <f t="shared" si="36"/>
        <v>*538*</v>
      </c>
      <c r="J540" s="14"/>
      <c r="K540" s="83" t="str">
        <f t="shared" si="38"/>
        <v xml:space="preserve">    </v>
      </c>
      <c r="S540" s="27" t="b">
        <f t="shared" si="39"/>
        <v>0</v>
      </c>
    </row>
    <row r="541" spans="1:19" ht="62.25">
      <c r="A541" s="27">
        <v>539</v>
      </c>
      <c r="B541" s="73"/>
      <c r="C541" s="73"/>
      <c r="D541" s="73"/>
      <c r="E541" s="15"/>
      <c r="F541" s="73"/>
      <c r="G541" s="32" t="str">
        <f t="shared" si="37"/>
        <v>No Group</v>
      </c>
      <c r="H541" s="70" t="s">
        <v>210</v>
      </c>
      <c r="I541" s="71" t="str">
        <f t="shared" si="36"/>
        <v>*539*</v>
      </c>
      <c r="J541" s="14"/>
      <c r="K541" s="83" t="str">
        <f t="shared" si="38"/>
        <v xml:space="preserve">    </v>
      </c>
      <c r="N541" s="27"/>
      <c r="S541" s="27" t="b">
        <f t="shared" si="39"/>
        <v>0</v>
      </c>
    </row>
    <row r="542" spans="1:19" ht="62.25">
      <c r="A542" s="27">
        <v>540</v>
      </c>
      <c r="B542" s="91"/>
      <c r="C542" s="91"/>
      <c r="D542" s="91"/>
      <c r="E542" s="15"/>
      <c r="F542" s="73"/>
      <c r="G542" s="32" t="str">
        <f t="shared" si="37"/>
        <v>No Group</v>
      </c>
      <c r="H542" s="70" t="s">
        <v>210</v>
      </c>
      <c r="I542" s="71" t="str">
        <f t="shared" si="36"/>
        <v>*540*</v>
      </c>
      <c r="J542" s="14"/>
      <c r="K542" s="83" t="str">
        <f t="shared" si="38"/>
        <v xml:space="preserve">    </v>
      </c>
      <c r="S542" s="27" t="b">
        <f t="shared" si="39"/>
        <v>0</v>
      </c>
    </row>
    <row r="543" spans="1:19" ht="62.25">
      <c r="A543" s="27">
        <v>541</v>
      </c>
      <c r="B543" s="91"/>
      <c r="C543" s="91"/>
      <c r="D543" s="91"/>
      <c r="E543" s="15"/>
      <c r="F543" s="73"/>
      <c r="G543" s="32" t="str">
        <f t="shared" si="37"/>
        <v>No Group</v>
      </c>
      <c r="H543" s="70" t="s">
        <v>210</v>
      </c>
      <c r="I543" s="71" t="str">
        <f t="shared" si="36"/>
        <v>*541*</v>
      </c>
      <c r="J543" s="14"/>
      <c r="K543" s="83" t="str">
        <f t="shared" si="38"/>
        <v xml:space="preserve">    </v>
      </c>
      <c r="S543" s="27" t="b">
        <f t="shared" si="39"/>
        <v>0</v>
      </c>
    </row>
    <row r="544" spans="1:19" ht="62.25">
      <c r="A544" s="27">
        <v>542</v>
      </c>
      <c r="B544" s="91"/>
      <c r="C544" s="91"/>
      <c r="D544" s="73"/>
      <c r="E544" s="15"/>
      <c r="F544" s="73"/>
      <c r="G544" s="32" t="str">
        <f t="shared" si="37"/>
        <v>No Group</v>
      </c>
      <c r="H544" s="70" t="s">
        <v>210</v>
      </c>
      <c r="I544" s="71" t="str">
        <f t="shared" si="36"/>
        <v>*542*</v>
      </c>
      <c r="J544" s="14"/>
      <c r="K544" s="83" t="str">
        <f t="shared" si="38"/>
        <v xml:space="preserve">    </v>
      </c>
      <c r="S544" s="27" t="b">
        <f t="shared" si="39"/>
        <v>0</v>
      </c>
    </row>
    <row r="545" spans="1:19" ht="62.25">
      <c r="A545" s="27">
        <v>543</v>
      </c>
      <c r="B545" s="73"/>
      <c r="C545" s="73"/>
      <c r="D545" s="73"/>
      <c r="E545" s="15"/>
      <c r="F545" s="73"/>
      <c r="G545" s="32" t="str">
        <f t="shared" si="37"/>
        <v>No Group</v>
      </c>
      <c r="H545" s="70" t="s">
        <v>210</v>
      </c>
      <c r="I545" s="71" t="str">
        <f t="shared" si="36"/>
        <v>*543*</v>
      </c>
      <c r="J545" s="14"/>
      <c r="K545" s="83" t="str">
        <f t="shared" si="38"/>
        <v xml:space="preserve">    </v>
      </c>
      <c r="S545" s="27" t="b">
        <f t="shared" si="39"/>
        <v>0</v>
      </c>
    </row>
    <row r="546" spans="1:19" ht="62.25">
      <c r="A546" s="27">
        <v>544</v>
      </c>
      <c r="B546" s="91"/>
      <c r="C546" s="91"/>
      <c r="D546" s="91"/>
      <c r="E546" s="15"/>
      <c r="F546" s="73"/>
      <c r="G546" s="32" t="str">
        <f t="shared" si="37"/>
        <v>No Group</v>
      </c>
      <c r="H546" s="70" t="s">
        <v>210</v>
      </c>
      <c r="I546" s="71" t="str">
        <f t="shared" si="36"/>
        <v>*544*</v>
      </c>
      <c r="J546" s="14"/>
      <c r="K546" s="83" t="str">
        <f t="shared" si="38"/>
        <v xml:space="preserve">    </v>
      </c>
      <c r="S546" s="27" t="b">
        <f t="shared" si="39"/>
        <v>0</v>
      </c>
    </row>
    <row r="547" spans="1:19" ht="62.25">
      <c r="A547" s="27">
        <v>545</v>
      </c>
      <c r="B547" s="91"/>
      <c r="C547" s="91"/>
      <c r="D547" s="91"/>
      <c r="E547" s="15"/>
      <c r="F547" s="73"/>
      <c r="G547" s="32" t="str">
        <f t="shared" si="37"/>
        <v>No Group</v>
      </c>
      <c r="H547" s="70" t="s">
        <v>210</v>
      </c>
      <c r="I547" s="71" t="str">
        <f t="shared" si="36"/>
        <v>*545*</v>
      </c>
      <c r="J547" s="14"/>
      <c r="K547" s="83" t="str">
        <f t="shared" si="38"/>
        <v xml:space="preserve">    </v>
      </c>
      <c r="S547" s="27" t="b">
        <f t="shared" si="39"/>
        <v>0</v>
      </c>
    </row>
    <row r="548" spans="1:19" ht="62.25">
      <c r="A548" s="27">
        <v>546</v>
      </c>
      <c r="B548" s="73"/>
      <c r="C548" s="73"/>
      <c r="D548" s="18"/>
      <c r="E548" s="15"/>
      <c r="F548" s="73"/>
      <c r="G548" s="32" t="str">
        <f t="shared" si="37"/>
        <v>No Group</v>
      </c>
      <c r="H548" s="70" t="s">
        <v>210</v>
      </c>
      <c r="I548" s="71" t="str">
        <f t="shared" si="36"/>
        <v>*546*</v>
      </c>
      <c r="J548" s="14"/>
      <c r="K548" s="83" t="str">
        <f t="shared" si="38"/>
        <v xml:space="preserve">    </v>
      </c>
      <c r="S548" s="27" t="b">
        <f t="shared" si="39"/>
        <v>0</v>
      </c>
    </row>
    <row r="549" spans="1:19" ht="62.25">
      <c r="A549" s="27">
        <v>547</v>
      </c>
      <c r="B549" s="73"/>
      <c r="C549" s="73"/>
      <c r="D549" s="18"/>
      <c r="E549" s="15"/>
      <c r="F549" s="73"/>
      <c r="G549" s="32" t="str">
        <f t="shared" si="37"/>
        <v>No Group</v>
      </c>
      <c r="H549" s="70" t="s">
        <v>210</v>
      </c>
      <c r="I549" s="71" t="str">
        <f t="shared" si="36"/>
        <v>*547*</v>
      </c>
      <c r="J549" s="14"/>
      <c r="K549" s="83" t="str">
        <f t="shared" si="38"/>
        <v xml:space="preserve">    </v>
      </c>
      <c r="S549" s="27" t="b">
        <f t="shared" si="39"/>
        <v>0</v>
      </c>
    </row>
    <row r="550" spans="1:19" ht="62.25">
      <c r="A550" s="27">
        <v>548</v>
      </c>
      <c r="B550" s="73"/>
      <c r="C550" s="73"/>
      <c r="D550" s="73"/>
      <c r="E550" s="15"/>
      <c r="F550" s="73"/>
      <c r="G550" s="32" t="str">
        <f t="shared" si="37"/>
        <v>No Group</v>
      </c>
      <c r="H550" s="70" t="s">
        <v>210</v>
      </c>
      <c r="I550" s="71" t="str">
        <f t="shared" si="36"/>
        <v>*548*</v>
      </c>
      <c r="J550" s="14"/>
      <c r="K550" s="83" t="str">
        <f t="shared" si="38"/>
        <v xml:space="preserve">    </v>
      </c>
      <c r="S550" s="27" t="b">
        <f t="shared" si="39"/>
        <v>0</v>
      </c>
    </row>
    <row r="551" spans="1:19" ht="62.25">
      <c r="A551" s="27">
        <v>549</v>
      </c>
      <c r="B551" s="91"/>
      <c r="C551" s="91"/>
      <c r="D551" s="73"/>
      <c r="E551" s="15"/>
      <c r="F551" s="73"/>
      <c r="G551" s="32" t="str">
        <f t="shared" si="37"/>
        <v>No Group</v>
      </c>
      <c r="H551" s="70" t="s">
        <v>210</v>
      </c>
      <c r="I551" s="71" t="str">
        <f t="shared" si="36"/>
        <v>*549*</v>
      </c>
      <c r="J551" s="14"/>
      <c r="K551" s="83" t="str">
        <f t="shared" si="38"/>
        <v xml:space="preserve">    </v>
      </c>
      <c r="S551" s="27" t="b">
        <f t="shared" si="39"/>
        <v>0</v>
      </c>
    </row>
    <row r="552" spans="1:19" ht="62.25">
      <c r="A552" s="27">
        <v>550</v>
      </c>
      <c r="B552" s="91"/>
      <c r="C552" s="91"/>
      <c r="D552" s="73"/>
      <c r="E552" s="15"/>
      <c r="F552" s="73"/>
      <c r="G552" s="32" t="str">
        <f t="shared" si="37"/>
        <v>No Group</v>
      </c>
      <c r="H552" s="70" t="s">
        <v>210</v>
      </c>
      <c r="I552" s="71" t="str">
        <f t="shared" si="36"/>
        <v>*550*</v>
      </c>
      <c r="J552" s="54"/>
      <c r="K552" s="83" t="str">
        <f t="shared" si="38"/>
        <v xml:space="preserve">    </v>
      </c>
      <c r="S552" s="27" t="b">
        <f t="shared" si="39"/>
        <v>0</v>
      </c>
    </row>
    <row r="553" spans="1:19" ht="62.25">
      <c r="A553" s="27">
        <v>551</v>
      </c>
      <c r="B553" s="73"/>
      <c r="C553" s="73"/>
      <c r="D553" s="73"/>
      <c r="E553" s="15"/>
      <c r="F553" s="73"/>
      <c r="G553" s="32" t="str">
        <f t="shared" si="37"/>
        <v>No Group</v>
      </c>
      <c r="H553" s="70" t="s">
        <v>210</v>
      </c>
      <c r="I553" s="71" t="str">
        <f t="shared" si="36"/>
        <v>*551*</v>
      </c>
      <c r="J553" s="54"/>
      <c r="K553" s="83" t="str">
        <f t="shared" si="38"/>
        <v xml:space="preserve">    </v>
      </c>
      <c r="S553" s="27" t="b">
        <f t="shared" si="39"/>
        <v>0</v>
      </c>
    </row>
    <row r="554" spans="1:19" ht="62.25">
      <c r="A554" s="27">
        <v>552</v>
      </c>
      <c r="B554" s="73"/>
      <c r="C554" s="73"/>
      <c r="D554" s="73"/>
      <c r="E554" s="15"/>
      <c r="F554" s="73"/>
      <c r="G554" s="32" t="str">
        <f t="shared" si="37"/>
        <v>No Group</v>
      </c>
      <c r="H554" s="70" t="s">
        <v>210</v>
      </c>
      <c r="I554" s="71" t="str">
        <f t="shared" si="36"/>
        <v>*552*</v>
      </c>
      <c r="J554" s="54"/>
      <c r="K554" s="83" t="str">
        <f t="shared" si="38"/>
        <v xml:space="preserve">    </v>
      </c>
      <c r="L554" s="27"/>
      <c r="N554" s="27"/>
      <c r="O554" s="27"/>
      <c r="P554" s="27"/>
      <c r="Q554" s="27"/>
      <c r="S554" s="27" t="b">
        <f t="shared" si="39"/>
        <v>0</v>
      </c>
    </row>
    <row r="555" spans="1:19" ht="62.25">
      <c r="A555" s="27">
        <v>553</v>
      </c>
      <c r="B555" s="73"/>
      <c r="C555" s="73"/>
      <c r="D555" s="73"/>
      <c r="E555" s="15"/>
      <c r="F555" s="73"/>
      <c r="G555" s="32" t="str">
        <f t="shared" si="37"/>
        <v>No Group</v>
      </c>
      <c r="H555" s="70" t="s">
        <v>210</v>
      </c>
      <c r="I555" s="71" t="str">
        <f t="shared" si="36"/>
        <v>*553*</v>
      </c>
      <c r="J555" s="54"/>
      <c r="K555" s="83" t="str">
        <f t="shared" si="38"/>
        <v xml:space="preserve">    </v>
      </c>
      <c r="S555" s="27" t="b">
        <f t="shared" si="39"/>
        <v>0</v>
      </c>
    </row>
    <row r="556" spans="1:19" ht="62.25">
      <c r="A556" s="27">
        <v>554</v>
      </c>
      <c r="B556" s="91"/>
      <c r="C556" s="91"/>
      <c r="D556" s="73"/>
      <c r="E556" s="15"/>
      <c r="F556" s="73"/>
      <c r="G556" s="32" t="str">
        <f t="shared" si="37"/>
        <v>No Group</v>
      </c>
      <c r="H556" s="70" t="s">
        <v>210</v>
      </c>
      <c r="I556" s="71" t="str">
        <f t="shared" si="36"/>
        <v>*554*</v>
      </c>
      <c r="J556" s="54"/>
      <c r="K556" s="83" t="str">
        <f t="shared" si="38"/>
        <v xml:space="preserve">    </v>
      </c>
      <c r="S556" s="27" t="b">
        <f t="shared" si="39"/>
        <v>0</v>
      </c>
    </row>
    <row r="557" spans="1:19" ht="62.25">
      <c r="A557" s="27">
        <v>555</v>
      </c>
      <c r="B557" s="73"/>
      <c r="C557" s="73"/>
      <c r="D557" s="73"/>
      <c r="E557" s="15"/>
      <c r="F557" s="73"/>
      <c r="G557" s="32" t="str">
        <f t="shared" si="37"/>
        <v>No Group</v>
      </c>
      <c r="H557" s="70" t="s">
        <v>210</v>
      </c>
      <c r="I557" s="71" t="str">
        <f t="shared" si="36"/>
        <v>*555*</v>
      </c>
      <c r="J557" s="54"/>
      <c r="K557" s="83" t="str">
        <f t="shared" si="38"/>
        <v xml:space="preserve">    </v>
      </c>
      <c r="S557" s="27" t="b">
        <f t="shared" si="39"/>
        <v>0</v>
      </c>
    </row>
    <row r="558" spans="1:19" ht="62.25">
      <c r="A558" s="27">
        <v>556</v>
      </c>
      <c r="B558" s="73"/>
      <c r="C558" s="73"/>
      <c r="D558" s="73"/>
      <c r="E558" s="15"/>
      <c r="F558" s="73"/>
      <c r="G558" s="32" t="str">
        <f t="shared" si="37"/>
        <v>No Group</v>
      </c>
      <c r="H558" s="70" t="s">
        <v>210</v>
      </c>
      <c r="I558" s="71" t="str">
        <f t="shared" si="36"/>
        <v>*556*</v>
      </c>
      <c r="J558" s="54"/>
      <c r="K558" s="83" t="str">
        <f t="shared" si="38"/>
        <v xml:space="preserve">    </v>
      </c>
      <c r="R558" s="41"/>
      <c r="S558" s="27" t="b">
        <f t="shared" si="39"/>
        <v>0</v>
      </c>
    </row>
    <row r="559" spans="1:19" ht="62.25">
      <c r="A559" s="27">
        <v>557</v>
      </c>
      <c r="B559" s="91"/>
      <c r="C559" s="91"/>
      <c r="D559" s="73"/>
      <c r="E559" s="15"/>
      <c r="F559" s="73"/>
      <c r="G559" s="32" t="str">
        <f t="shared" si="37"/>
        <v>No Group</v>
      </c>
      <c r="H559" s="70" t="s">
        <v>210</v>
      </c>
      <c r="I559" s="71" t="str">
        <f t="shared" si="36"/>
        <v>*557*</v>
      </c>
      <c r="J559" s="54"/>
      <c r="K559" s="83" t="str">
        <f t="shared" si="38"/>
        <v xml:space="preserve">    </v>
      </c>
      <c r="R559" s="41"/>
      <c r="S559" s="27" t="b">
        <f t="shared" si="39"/>
        <v>0</v>
      </c>
    </row>
    <row r="560" spans="1:19" ht="62.25">
      <c r="A560" s="27">
        <v>558</v>
      </c>
      <c r="B560" s="91"/>
      <c r="C560" s="91"/>
      <c r="D560" s="73"/>
      <c r="E560" s="15"/>
      <c r="F560" s="73"/>
      <c r="G560" s="32" t="str">
        <f t="shared" si="37"/>
        <v>No Group</v>
      </c>
      <c r="H560" s="70" t="s">
        <v>210</v>
      </c>
      <c r="I560" s="71" t="str">
        <f t="shared" si="36"/>
        <v>*558*</v>
      </c>
      <c r="J560" s="54"/>
      <c r="K560" s="83" t="str">
        <f t="shared" si="38"/>
        <v xml:space="preserve">    </v>
      </c>
      <c r="R560" s="27"/>
      <c r="S560" s="27" t="b">
        <f t="shared" si="39"/>
        <v>0</v>
      </c>
    </row>
    <row r="561" spans="1:19" ht="62.25">
      <c r="A561" s="27">
        <v>559</v>
      </c>
      <c r="B561" s="93"/>
      <c r="C561" s="91"/>
      <c r="D561" s="91"/>
      <c r="E561" s="15"/>
      <c r="F561" s="73"/>
      <c r="G561" s="32" t="str">
        <f t="shared" si="37"/>
        <v>No Group</v>
      </c>
      <c r="H561" s="70" t="s">
        <v>210</v>
      </c>
      <c r="I561" s="71" t="str">
        <f t="shared" si="36"/>
        <v>*559*</v>
      </c>
      <c r="J561" s="54"/>
      <c r="K561" s="83" t="str">
        <f t="shared" si="38"/>
        <v xml:space="preserve">    </v>
      </c>
      <c r="L561" s="27"/>
      <c r="N561" s="27"/>
      <c r="O561" s="27"/>
      <c r="P561" s="27"/>
      <c r="Q561" s="27"/>
      <c r="R561" s="41"/>
      <c r="S561" s="27" t="b">
        <f t="shared" si="39"/>
        <v>0</v>
      </c>
    </row>
    <row r="562" spans="1:19" s="41" customFormat="1" ht="62.25">
      <c r="A562" s="27">
        <v>560</v>
      </c>
      <c r="B562" s="73"/>
      <c r="C562" s="73"/>
      <c r="D562" s="18"/>
      <c r="E562" s="15"/>
      <c r="F562" s="73"/>
      <c r="G562" s="32" t="str">
        <f t="shared" si="37"/>
        <v>No Group</v>
      </c>
      <c r="H562" s="70" t="s">
        <v>210</v>
      </c>
      <c r="I562" s="71" t="str">
        <f t="shared" si="36"/>
        <v>*560*</v>
      </c>
      <c r="J562" s="47"/>
      <c r="K562" s="83" t="str">
        <f t="shared" si="38"/>
        <v xml:space="preserve">    </v>
      </c>
      <c r="L562" s="27"/>
      <c r="M562" s="21"/>
      <c r="N562" s="27"/>
      <c r="O562" s="27"/>
      <c r="P562" s="27"/>
      <c r="Q562" s="27"/>
      <c r="S562" s="27" t="b">
        <f t="shared" si="39"/>
        <v>0</v>
      </c>
    </row>
    <row r="563" spans="1:19" s="41" customFormat="1" ht="62.25">
      <c r="A563" s="27">
        <v>561</v>
      </c>
      <c r="B563" s="91"/>
      <c r="C563" s="91"/>
      <c r="D563" s="73"/>
      <c r="E563" s="15"/>
      <c r="F563" s="73"/>
      <c r="G563" s="32" t="str">
        <f t="shared" si="37"/>
        <v>No Group</v>
      </c>
      <c r="H563" s="70" t="s">
        <v>210</v>
      </c>
      <c r="I563" s="71" t="str">
        <f t="shared" si="36"/>
        <v>*561*</v>
      </c>
      <c r="J563" s="47"/>
      <c r="K563" s="83" t="str">
        <f t="shared" si="38"/>
        <v xml:space="preserve">    </v>
      </c>
      <c r="L563" s="27"/>
      <c r="M563" s="21"/>
      <c r="N563" s="27"/>
      <c r="O563" s="27"/>
      <c r="P563" s="27"/>
      <c r="Q563" s="27"/>
      <c r="R563" s="27"/>
      <c r="S563" s="27" t="b">
        <f t="shared" si="39"/>
        <v>0</v>
      </c>
    </row>
    <row r="564" spans="1:19" ht="62.25">
      <c r="A564" s="27">
        <v>562</v>
      </c>
      <c r="B564" s="93"/>
      <c r="C564" s="91"/>
      <c r="D564" s="73"/>
      <c r="E564" s="15"/>
      <c r="F564" s="73"/>
      <c r="G564" s="32" t="str">
        <f t="shared" si="37"/>
        <v>No Group</v>
      </c>
      <c r="H564" s="70" t="s">
        <v>210</v>
      </c>
      <c r="I564" s="71" t="str">
        <f t="shared" si="36"/>
        <v>*562*</v>
      </c>
      <c r="J564" s="47"/>
      <c r="K564" s="83" t="str">
        <f t="shared" si="38"/>
        <v xml:space="preserve">    </v>
      </c>
      <c r="L564" s="27"/>
      <c r="R564" s="41"/>
      <c r="S564" s="27" t="b">
        <f t="shared" si="39"/>
        <v>0</v>
      </c>
    </row>
    <row r="565" spans="1:19" s="41" customFormat="1" ht="62.25">
      <c r="A565" s="27">
        <v>563</v>
      </c>
      <c r="B565" s="91"/>
      <c r="C565" s="91"/>
      <c r="D565" s="73"/>
      <c r="E565" s="15"/>
      <c r="F565" s="73"/>
      <c r="G565" s="32" t="str">
        <f t="shared" si="37"/>
        <v>No Group</v>
      </c>
      <c r="H565" s="70" t="s">
        <v>210</v>
      </c>
      <c r="I565" s="71" t="str">
        <f t="shared" si="36"/>
        <v>*563*</v>
      </c>
      <c r="J565" s="47"/>
      <c r="K565" s="83" t="str">
        <f t="shared" si="38"/>
        <v xml:space="preserve">    </v>
      </c>
      <c r="L565" s="27"/>
      <c r="M565" s="21"/>
      <c r="N565" s="28"/>
      <c r="O565" s="27"/>
      <c r="P565" s="27"/>
      <c r="Q565" s="27"/>
      <c r="S565" s="27" t="b">
        <f t="shared" si="39"/>
        <v>0</v>
      </c>
    </row>
    <row r="566" spans="1:19" s="41" customFormat="1" ht="62.25">
      <c r="A566" s="27">
        <v>564</v>
      </c>
      <c r="B566" s="91"/>
      <c r="C566" s="91"/>
      <c r="D566" s="91"/>
      <c r="E566" s="15"/>
      <c r="F566" s="73"/>
      <c r="G566" s="32" t="str">
        <f t="shared" si="37"/>
        <v>No Group</v>
      </c>
      <c r="H566" s="70" t="s">
        <v>210</v>
      </c>
      <c r="I566" s="71" t="str">
        <f t="shared" si="36"/>
        <v>*564*</v>
      </c>
      <c r="J566" s="47"/>
      <c r="K566" s="83" t="str">
        <f t="shared" si="38"/>
        <v xml:space="preserve">    </v>
      </c>
      <c r="L566" s="27"/>
      <c r="M566" s="27"/>
      <c r="N566" s="27"/>
      <c r="O566" s="27"/>
      <c r="P566" s="27"/>
      <c r="Q566" s="27"/>
      <c r="R566" s="27"/>
      <c r="S566" s="27" t="b">
        <f t="shared" si="39"/>
        <v>0</v>
      </c>
    </row>
    <row r="567" spans="1:19" ht="62.25">
      <c r="A567" s="27">
        <v>565</v>
      </c>
      <c r="B567" s="73"/>
      <c r="C567" s="73"/>
      <c r="D567" s="18"/>
      <c r="E567" s="15"/>
      <c r="F567" s="73"/>
      <c r="G567" s="32" t="str">
        <f t="shared" si="37"/>
        <v>No Group</v>
      </c>
      <c r="H567" s="70" t="s">
        <v>210</v>
      </c>
      <c r="I567" s="71" t="str">
        <f t="shared" si="36"/>
        <v>*565*</v>
      </c>
      <c r="J567" s="47"/>
      <c r="K567" s="83" t="str">
        <f t="shared" si="38"/>
        <v xml:space="preserve">    </v>
      </c>
      <c r="L567" s="27"/>
      <c r="M567" s="27"/>
      <c r="S567" s="27" t="b">
        <f t="shared" si="39"/>
        <v>0</v>
      </c>
    </row>
    <row r="568" spans="1:19" s="41" customFormat="1" ht="62.25">
      <c r="A568" s="27">
        <v>566</v>
      </c>
      <c r="B568" s="93"/>
      <c r="C568" s="92"/>
      <c r="D568" s="73"/>
      <c r="E568" s="15"/>
      <c r="F568" s="73"/>
      <c r="G568" s="32" t="str">
        <f t="shared" si="37"/>
        <v>No Group</v>
      </c>
      <c r="H568" s="70" t="s">
        <v>210</v>
      </c>
      <c r="I568" s="71" t="str">
        <f t="shared" si="36"/>
        <v>*566*</v>
      </c>
      <c r="J568" s="47"/>
      <c r="K568" s="83" t="str">
        <f t="shared" si="38"/>
        <v xml:space="preserve">    </v>
      </c>
      <c r="L568" s="27"/>
      <c r="M568" s="21"/>
      <c r="N568" s="28"/>
      <c r="O568" s="29"/>
      <c r="P568" s="27"/>
      <c r="Q568" s="27"/>
      <c r="R568" s="27"/>
      <c r="S568" s="27" t="b">
        <f t="shared" si="39"/>
        <v>0</v>
      </c>
    </row>
    <row r="569" spans="1:19" s="41" customFormat="1" ht="62.25">
      <c r="A569" s="27">
        <v>567</v>
      </c>
      <c r="B569" s="93"/>
      <c r="C569" s="93"/>
      <c r="D569" s="73"/>
      <c r="E569" s="15"/>
      <c r="F569" s="73"/>
      <c r="G569" s="32" t="str">
        <f t="shared" si="37"/>
        <v>No Group</v>
      </c>
      <c r="H569" s="70" t="s">
        <v>210</v>
      </c>
      <c r="I569" s="71" t="str">
        <f t="shared" si="36"/>
        <v>*567*</v>
      </c>
      <c r="J569" s="47"/>
      <c r="K569" s="83" t="str">
        <f t="shared" si="38"/>
        <v xml:space="preserve">    </v>
      </c>
      <c r="L569" s="27"/>
      <c r="M569" s="21"/>
      <c r="N569" s="28"/>
      <c r="O569" s="27"/>
      <c r="P569" s="27"/>
      <c r="Q569" s="27"/>
      <c r="R569" s="27"/>
      <c r="S569" s="27" t="b">
        <f t="shared" si="39"/>
        <v>0</v>
      </c>
    </row>
    <row r="570" spans="1:19" ht="62.25">
      <c r="A570" s="27">
        <v>568</v>
      </c>
      <c r="B570" s="73"/>
      <c r="C570" s="73"/>
      <c r="D570" s="18"/>
      <c r="E570" s="15"/>
      <c r="F570" s="73"/>
      <c r="G570" s="32" t="str">
        <f t="shared" si="37"/>
        <v>No Group</v>
      </c>
      <c r="H570" s="70" t="s">
        <v>210</v>
      </c>
      <c r="I570" s="71" t="str">
        <f t="shared" si="36"/>
        <v>*568*</v>
      </c>
      <c r="J570" s="47"/>
      <c r="K570" s="83" t="str">
        <f t="shared" si="38"/>
        <v xml:space="preserve">    </v>
      </c>
      <c r="M570" s="27"/>
      <c r="N570" s="27"/>
      <c r="O570" s="27"/>
      <c r="S570" s="27" t="b">
        <f t="shared" si="39"/>
        <v>0</v>
      </c>
    </row>
    <row r="571" spans="1:19" ht="62.25">
      <c r="A571" s="27">
        <v>569</v>
      </c>
      <c r="B571" s="91"/>
      <c r="C571" s="91"/>
      <c r="D571" s="73"/>
      <c r="E571" s="15"/>
      <c r="F571" s="73"/>
      <c r="G571" s="32" t="str">
        <f t="shared" si="37"/>
        <v>No Group</v>
      </c>
      <c r="H571" s="70" t="s">
        <v>210</v>
      </c>
      <c r="I571" s="71" t="str">
        <f t="shared" si="36"/>
        <v>*569*</v>
      </c>
      <c r="J571" s="47"/>
      <c r="K571" s="83" t="str">
        <f t="shared" si="38"/>
        <v xml:space="preserve">    </v>
      </c>
      <c r="M571" s="27"/>
      <c r="S571" s="27" t="b">
        <f t="shared" si="39"/>
        <v>0</v>
      </c>
    </row>
    <row r="572" spans="1:19" ht="62.25">
      <c r="A572" s="27">
        <v>570</v>
      </c>
      <c r="B572" s="91"/>
      <c r="C572" s="91"/>
      <c r="D572" s="91"/>
      <c r="E572" s="15"/>
      <c r="F572" s="73"/>
      <c r="G572" s="32" t="str">
        <f t="shared" si="37"/>
        <v>No Group</v>
      </c>
      <c r="H572" s="70" t="s">
        <v>210</v>
      </c>
      <c r="I572" s="71" t="str">
        <f t="shared" si="36"/>
        <v>*570*</v>
      </c>
      <c r="J572" s="47"/>
      <c r="K572" s="83" t="str">
        <f t="shared" si="38"/>
        <v xml:space="preserve">    </v>
      </c>
      <c r="M572" s="27"/>
      <c r="N572" s="27"/>
      <c r="O572" s="27"/>
      <c r="S572" s="27" t="b">
        <f t="shared" si="39"/>
        <v>0</v>
      </c>
    </row>
    <row r="573" spans="1:19" ht="62.25">
      <c r="A573" s="27">
        <v>571</v>
      </c>
      <c r="B573" s="73"/>
      <c r="C573" s="73"/>
      <c r="D573" s="73"/>
      <c r="E573" s="15"/>
      <c r="F573" s="73"/>
      <c r="G573" s="32" t="str">
        <f t="shared" si="37"/>
        <v>No Group</v>
      </c>
      <c r="H573" s="70" t="s">
        <v>210</v>
      </c>
      <c r="I573" s="71" t="str">
        <f t="shared" si="36"/>
        <v>*571*</v>
      </c>
      <c r="J573" s="47"/>
      <c r="K573" s="83" t="str">
        <f t="shared" si="38"/>
        <v xml:space="preserve">    </v>
      </c>
      <c r="M573" s="27"/>
      <c r="S573" s="27" t="b">
        <f t="shared" si="39"/>
        <v>0</v>
      </c>
    </row>
    <row r="574" spans="1:19" ht="62.25">
      <c r="A574" s="27">
        <v>572</v>
      </c>
      <c r="B574" s="93"/>
      <c r="C574" s="92"/>
      <c r="D574" s="73"/>
      <c r="E574" s="15"/>
      <c r="F574" s="73"/>
      <c r="G574" s="32" t="str">
        <f t="shared" si="37"/>
        <v>No Group</v>
      </c>
      <c r="H574" s="70" t="s">
        <v>210</v>
      </c>
      <c r="I574" s="71" t="str">
        <f t="shared" si="36"/>
        <v>*572*</v>
      </c>
      <c r="J574" s="47"/>
      <c r="K574" s="83" t="str">
        <f t="shared" si="38"/>
        <v xml:space="preserve">    </v>
      </c>
      <c r="M574" s="27"/>
      <c r="N574" s="27"/>
      <c r="O574" s="27"/>
      <c r="P574" s="27"/>
      <c r="Q574" s="27"/>
      <c r="S574" s="27" t="b">
        <f t="shared" si="39"/>
        <v>0</v>
      </c>
    </row>
    <row r="575" spans="1:19" ht="62.25">
      <c r="A575" s="27">
        <v>573</v>
      </c>
      <c r="B575" s="73"/>
      <c r="C575" s="73"/>
      <c r="D575" s="73"/>
      <c r="E575" s="15"/>
      <c r="F575" s="73"/>
      <c r="G575" s="32" t="str">
        <f t="shared" si="37"/>
        <v>No Group</v>
      </c>
      <c r="H575" s="70" t="s">
        <v>210</v>
      </c>
      <c r="I575" s="71" t="str">
        <f t="shared" si="36"/>
        <v>*573*</v>
      </c>
      <c r="J575" s="47"/>
      <c r="K575" s="83" t="str">
        <f t="shared" si="38"/>
        <v xml:space="preserve">    </v>
      </c>
      <c r="M575" s="27"/>
      <c r="S575" s="27" t="b">
        <f t="shared" si="39"/>
        <v>0</v>
      </c>
    </row>
    <row r="576" spans="1:19" ht="62.25">
      <c r="A576" s="27">
        <v>574</v>
      </c>
      <c r="B576" s="91"/>
      <c r="C576" s="91"/>
      <c r="D576" s="91"/>
      <c r="E576" s="15"/>
      <c r="F576" s="73"/>
      <c r="G576" s="32" t="str">
        <f t="shared" si="37"/>
        <v>No Group</v>
      </c>
      <c r="H576" s="70" t="s">
        <v>210</v>
      </c>
      <c r="I576" s="71" t="str">
        <f t="shared" si="36"/>
        <v>*574*</v>
      </c>
      <c r="J576" s="47"/>
      <c r="K576" s="83" t="str">
        <f t="shared" si="38"/>
        <v xml:space="preserve">    </v>
      </c>
      <c r="M576" s="27"/>
      <c r="S576" s="27" t="b">
        <f t="shared" si="39"/>
        <v>0</v>
      </c>
    </row>
    <row r="577" spans="1:19" ht="62.25">
      <c r="A577" s="27">
        <v>575</v>
      </c>
      <c r="B577" s="73"/>
      <c r="C577" s="73"/>
      <c r="D577" s="73"/>
      <c r="E577" s="15"/>
      <c r="F577" s="73"/>
      <c r="G577" s="32" t="str">
        <f t="shared" si="37"/>
        <v>No Group</v>
      </c>
      <c r="H577" s="70" t="s">
        <v>210</v>
      </c>
      <c r="I577" s="71" t="str">
        <f t="shared" si="36"/>
        <v>*575*</v>
      </c>
      <c r="J577" s="47"/>
      <c r="K577" s="83" t="str">
        <f t="shared" si="38"/>
        <v xml:space="preserve">    </v>
      </c>
      <c r="M577" s="27"/>
      <c r="N577" s="27"/>
      <c r="S577" s="27" t="b">
        <f t="shared" si="39"/>
        <v>0</v>
      </c>
    </row>
    <row r="578" spans="1:19" ht="62.25">
      <c r="A578" s="27">
        <v>576</v>
      </c>
      <c r="B578" s="73"/>
      <c r="C578" s="73"/>
      <c r="D578" s="73"/>
      <c r="E578" s="15"/>
      <c r="F578" s="73"/>
      <c r="G578" s="32" t="str">
        <f t="shared" si="37"/>
        <v>No Group</v>
      </c>
      <c r="H578" s="70" t="s">
        <v>210</v>
      </c>
      <c r="I578" s="71" t="str">
        <f t="shared" si="36"/>
        <v>*576*</v>
      </c>
      <c r="J578" s="47"/>
      <c r="K578" s="83" t="str">
        <f t="shared" si="38"/>
        <v xml:space="preserve">    </v>
      </c>
      <c r="M578" s="27"/>
      <c r="N578" s="27"/>
      <c r="S578" s="27" t="b">
        <f t="shared" si="39"/>
        <v>0</v>
      </c>
    </row>
    <row r="579" spans="1:19" ht="62.25">
      <c r="A579" s="27">
        <v>577</v>
      </c>
      <c r="B579" s="91"/>
      <c r="C579" s="91"/>
      <c r="D579" s="91"/>
      <c r="E579" s="15"/>
      <c r="F579" s="73"/>
      <c r="G579" s="32" t="str">
        <f t="shared" si="37"/>
        <v>No Group</v>
      </c>
      <c r="H579" s="70" t="s">
        <v>210</v>
      </c>
      <c r="I579" s="71" t="str">
        <f t="shared" ref="I579:I642" si="40">CONCATENATE(H579,A579,H579)</f>
        <v>*577*</v>
      </c>
      <c r="J579" s="47"/>
      <c r="K579" s="83" t="str">
        <f t="shared" si="38"/>
        <v xml:space="preserve">    </v>
      </c>
      <c r="L579" s="27"/>
      <c r="M579" s="27"/>
      <c r="N579" s="27"/>
      <c r="S579" s="27" t="b">
        <f t="shared" si="39"/>
        <v>0</v>
      </c>
    </row>
    <row r="580" spans="1:19" ht="62.25">
      <c r="A580" s="27">
        <v>578</v>
      </c>
      <c r="B580" s="93"/>
      <c r="C580" s="91"/>
      <c r="D580" s="91"/>
      <c r="E580" s="15"/>
      <c r="F580" s="73"/>
      <c r="G580" s="32" t="str">
        <f t="shared" ref="G580:G643" si="41">IF(D580=8,"Cadet",IF(D580=7,"Cadet",IF(D580=6,"56",IF(D580=5,"56",IF(D580=4,"34",IF(D580=3,"34","No Group"))))))</f>
        <v>No Group</v>
      </c>
      <c r="H580" s="70" t="s">
        <v>210</v>
      </c>
      <c r="I580" s="71" t="str">
        <f t="shared" si="40"/>
        <v>*578*</v>
      </c>
      <c r="J580" s="47"/>
      <c r="K580" s="83" t="str">
        <f t="shared" si="38"/>
        <v xml:space="preserve">    </v>
      </c>
      <c r="L580" s="27"/>
      <c r="M580" s="27"/>
      <c r="N580" s="27"/>
      <c r="S580" s="27" t="b">
        <f t="shared" si="39"/>
        <v>0</v>
      </c>
    </row>
    <row r="581" spans="1:19" ht="62.25">
      <c r="A581" s="27">
        <v>579</v>
      </c>
      <c r="B581" s="91"/>
      <c r="C581" s="91"/>
      <c r="D581" s="73"/>
      <c r="E581" s="15"/>
      <c r="F581" s="73"/>
      <c r="G581" s="32" t="str">
        <f t="shared" si="41"/>
        <v>No Group</v>
      </c>
      <c r="H581" s="70" t="s">
        <v>210</v>
      </c>
      <c r="I581" s="71" t="str">
        <f t="shared" si="40"/>
        <v>*579*</v>
      </c>
      <c r="J581" s="47"/>
      <c r="K581" s="83" t="str">
        <f t="shared" si="38"/>
        <v xml:space="preserve">    </v>
      </c>
      <c r="L581" s="27"/>
      <c r="M581" s="27"/>
      <c r="N581" s="27"/>
      <c r="O581" s="27"/>
      <c r="P581" s="27"/>
      <c r="Q581" s="27"/>
      <c r="S581" s="27" t="b">
        <f t="shared" si="39"/>
        <v>0</v>
      </c>
    </row>
    <row r="582" spans="1:19" ht="62.25">
      <c r="A582" s="27">
        <v>580</v>
      </c>
      <c r="B582" s="73"/>
      <c r="C582" s="73"/>
      <c r="D582" s="73"/>
      <c r="E582" s="15"/>
      <c r="F582" s="73"/>
      <c r="G582" s="32" t="str">
        <f t="shared" si="41"/>
        <v>No Group</v>
      </c>
      <c r="H582" s="70" t="s">
        <v>210</v>
      </c>
      <c r="I582" s="71" t="str">
        <f t="shared" si="40"/>
        <v>*580*</v>
      </c>
      <c r="J582" s="47"/>
      <c r="K582" s="83" t="str">
        <f t="shared" si="38"/>
        <v xml:space="preserve">    </v>
      </c>
      <c r="M582" s="27"/>
      <c r="S582" s="27" t="b">
        <f t="shared" si="39"/>
        <v>0</v>
      </c>
    </row>
    <row r="583" spans="1:19" ht="62.25">
      <c r="A583" s="27">
        <v>581</v>
      </c>
      <c r="B583" s="91"/>
      <c r="C583" s="91"/>
      <c r="D583" s="91"/>
      <c r="E583" s="15"/>
      <c r="F583" s="73"/>
      <c r="G583" s="32" t="str">
        <f t="shared" si="41"/>
        <v>No Group</v>
      </c>
      <c r="H583" s="70" t="s">
        <v>210</v>
      </c>
      <c r="I583" s="71" t="str">
        <f t="shared" si="40"/>
        <v>*581*</v>
      </c>
      <c r="J583" s="47"/>
      <c r="K583" s="83" t="str">
        <f t="shared" ref="K583:K646" si="42">CONCATENATE(B583," ",C583," ",D583," ",F583," ",E583)</f>
        <v xml:space="preserve">    </v>
      </c>
      <c r="L583" s="27"/>
      <c r="M583" s="27"/>
      <c r="N583" s="27"/>
      <c r="O583" s="27"/>
      <c r="P583" s="27"/>
      <c r="Q583" s="27"/>
      <c r="S583" s="27" t="b">
        <f t="shared" si="39"/>
        <v>0</v>
      </c>
    </row>
    <row r="584" spans="1:19" ht="62.25">
      <c r="A584" s="27">
        <v>582</v>
      </c>
      <c r="B584" s="73"/>
      <c r="C584" s="73"/>
      <c r="D584" s="73"/>
      <c r="E584" s="15"/>
      <c r="F584" s="73"/>
      <c r="G584" s="32" t="str">
        <f t="shared" si="41"/>
        <v>No Group</v>
      </c>
      <c r="H584" s="70" t="s">
        <v>210</v>
      </c>
      <c r="I584" s="71" t="str">
        <f t="shared" si="40"/>
        <v>*582*</v>
      </c>
      <c r="J584" s="47"/>
      <c r="K584" s="83" t="str">
        <f t="shared" si="42"/>
        <v xml:space="preserve">    </v>
      </c>
      <c r="M584" s="27"/>
      <c r="S584" s="27" t="b">
        <f t="shared" si="39"/>
        <v>0</v>
      </c>
    </row>
    <row r="585" spans="1:19" ht="62.25">
      <c r="A585" s="27">
        <v>583</v>
      </c>
      <c r="B585" s="73"/>
      <c r="C585" s="73"/>
      <c r="D585" s="73"/>
      <c r="E585" s="15"/>
      <c r="F585" s="73"/>
      <c r="G585" s="32" t="str">
        <f t="shared" si="41"/>
        <v>No Group</v>
      </c>
      <c r="H585" s="70" t="s">
        <v>210</v>
      </c>
      <c r="I585" s="71" t="str">
        <f t="shared" si="40"/>
        <v>*583*</v>
      </c>
      <c r="J585" s="47"/>
      <c r="K585" s="83" t="str">
        <f t="shared" si="42"/>
        <v xml:space="preserve">    </v>
      </c>
      <c r="M585" s="27"/>
      <c r="S585" s="27" t="b">
        <f t="shared" si="39"/>
        <v>0</v>
      </c>
    </row>
    <row r="586" spans="1:19" ht="62.25">
      <c r="A586" s="27">
        <v>584</v>
      </c>
      <c r="B586" s="91"/>
      <c r="C586" s="91"/>
      <c r="D586" s="73"/>
      <c r="E586" s="15"/>
      <c r="F586" s="73"/>
      <c r="G586" s="32" t="str">
        <f t="shared" si="41"/>
        <v>No Group</v>
      </c>
      <c r="H586" s="70" t="s">
        <v>210</v>
      </c>
      <c r="I586" s="71" t="str">
        <f t="shared" si="40"/>
        <v>*584*</v>
      </c>
      <c r="J586" s="47"/>
      <c r="K586" s="83" t="str">
        <f t="shared" si="42"/>
        <v xml:space="preserve">    </v>
      </c>
      <c r="L586" s="27"/>
      <c r="M586" s="61"/>
      <c r="N586" s="28"/>
      <c r="S586" s="27" t="b">
        <f t="shared" si="39"/>
        <v>0</v>
      </c>
    </row>
    <row r="587" spans="1:19" ht="62.25">
      <c r="A587" s="27">
        <v>585</v>
      </c>
      <c r="B587" s="73"/>
      <c r="C587" s="73"/>
      <c r="D587" s="18"/>
      <c r="E587" s="15"/>
      <c r="F587" s="73"/>
      <c r="G587" s="32" t="str">
        <f t="shared" si="41"/>
        <v>No Group</v>
      </c>
      <c r="H587" s="70" t="s">
        <v>210</v>
      </c>
      <c r="I587" s="71" t="str">
        <f t="shared" si="40"/>
        <v>*585*</v>
      </c>
      <c r="J587" s="47"/>
      <c r="K587" s="83" t="str">
        <f t="shared" si="42"/>
        <v xml:space="preserve">    </v>
      </c>
      <c r="M587" s="61"/>
      <c r="N587" s="28"/>
      <c r="S587" s="27" t="b">
        <f t="shared" si="39"/>
        <v>0</v>
      </c>
    </row>
    <row r="588" spans="1:19" ht="62.25">
      <c r="A588" s="27">
        <v>586</v>
      </c>
      <c r="B588" s="18"/>
      <c r="C588" s="18"/>
      <c r="D588" s="18"/>
      <c r="E588" s="15"/>
      <c r="F588" s="73"/>
      <c r="G588" s="32" t="str">
        <f t="shared" si="41"/>
        <v>No Group</v>
      </c>
      <c r="H588" s="70" t="s">
        <v>210</v>
      </c>
      <c r="I588" s="71" t="str">
        <f t="shared" si="40"/>
        <v>*586*</v>
      </c>
      <c r="J588" s="47"/>
      <c r="K588" s="83" t="str">
        <f t="shared" si="42"/>
        <v xml:space="preserve">    </v>
      </c>
      <c r="M588" s="61"/>
      <c r="N588" s="28"/>
      <c r="S588" s="27" t="b">
        <f t="shared" si="39"/>
        <v>0</v>
      </c>
    </row>
    <row r="589" spans="1:19" ht="62.25">
      <c r="A589" s="27">
        <v>587</v>
      </c>
      <c r="B589" s="91"/>
      <c r="C589" s="91"/>
      <c r="D589" s="91"/>
      <c r="E589" s="15"/>
      <c r="F589" s="73"/>
      <c r="G589" s="32" t="str">
        <f t="shared" si="41"/>
        <v>No Group</v>
      </c>
      <c r="H589" s="70" t="s">
        <v>210</v>
      </c>
      <c r="I589" s="71" t="str">
        <f t="shared" si="40"/>
        <v>*587*</v>
      </c>
      <c r="J589" s="47"/>
      <c r="K589" s="83" t="str">
        <f t="shared" si="42"/>
        <v xml:space="preserve">    </v>
      </c>
      <c r="L589" s="27"/>
      <c r="M589" s="61"/>
      <c r="N589" s="28"/>
      <c r="O589" s="27"/>
      <c r="P589" s="27"/>
      <c r="Q589" s="27"/>
      <c r="S589" s="27" t="b">
        <f t="shared" si="39"/>
        <v>0</v>
      </c>
    </row>
    <row r="590" spans="1:19" ht="62.25">
      <c r="A590" s="27">
        <v>588</v>
      </c>
      <c r="B590" s="73"/>
      <c r="C590" s="73"/>
      <c r="D590" s="18"/>
      <c r="E590" s="15"/>
      <c r="F590" s="73"/>
      <c r="G590" s="32" t="str">
        <f t="shared" si="41"/>
        <v>No Group</v>
      </c>
      <c r="H590" s="70" t="s">
        <v>210</v>
      </c>
      <c r="I590" s="71" t="str">
        <f t="shared" si="40"/>
        <v>*588*</v>
      </c>
      <c r="J590" s="47"/>
      <c r="K590" s="83" t="str">
        <f t="shared" si="42"/>
        <v xml:space="preserve">    </v>
      </c>
      <c r="M590" s="61"/>
      <c r="S590" s="27" t="b">
        <f t="shared" si="39"/>
        <v>0</v>
      </c>
    </row>
    <row r="591" spans="1:19" ht="62.25">
      <c r="A591" s="27">
        <v>589</v>
      </c>
      <c r="B591" s="93"/>
      <c r="C591" s="91"/>
      <c r="D591" s="73"/>
      <c r="E591" s="15"/>
      <c r="F591" s="73"/>
      <c r="G591" s="32" t="str">
        <f t="shared" si="41"/>
        <v>No Group</v>
      </c>
      <c r="H591" s="70" t="s">
        <v>210</v>
      </c>
      <c r="I591" s="71" t="str">
        <f t="shared" si="40"/>
        <v>*589*</v>
      </c>
      <c r="J591" s="47"/>
      <c r="K591" s="83" t="str">
        <f t="shared" si="42"/>
        <v xml:space="preserve">    </v>
      </c>
      <c r="L591" s="27"/>
      <c r="M591" s="61"/>
      <c r="N591" s="27"/>
      <c r="O591" s="27"/>
      <c r="P591" s="27"/>
      <c r="Q591" s="27"/>
      <c r="S591" s="27" t="b">
        <f t="shared" si="39"/>
        <v>0</v>
      </c>
    </row>
    <row r="592" spans="1:19" ht="62.25">
      <c r="A592" s="27">
        <v>590</v>
      </c>
      <c r="B592" s="73"/>
      <c r="C592" s="73"/>
      <c r="D592" s="73"/>
      <c r="E592" s="15"/>
      <c r="F592" s="73"/>
      <c r="G592" s="32" t="str">
        <f t="shared" si="41"/>
        <v>No Group</v>
      </c>
      <c r="H592" s="70" t="s">
        <v>210</v>
      </c>
      <c r="I592" s="71" t="str">
        <f t="shared" si="40"/>
        <v>*590*</v>
      </c>
      <c r="J592" s="47"/>
      <c r="K592" s="83" t="str">
        <f t="shared" si="42"/>
        <v xml:space="preserve">    </v>
      </c>
      <c r="M592" s="61"/>
      <c r="S592" s="27" t="b">
        <f t="shared" ref="S592:S655" si="43">EXACT(A592,A593)</f>
        <v>0</v>
      </c>
    </row>
    <row r="593" spans="1:19" ht="62.25">
      <c r="A593" s="27">
        <v>591</v>
      </c>
      <c r="B593" s="91"/>
      <c r="C593" s="91"/>
      <c r="D593" s="73"/>
      <c r="E593" s="15"/>
      <c r="F593" s="73"/>
      <c r="G593" s="32" t="str">
        <f t="shared" si="41"/>
        <v>No Group</v>
      </c>
      <c r="H593" s="70" t="s">
        <v>210</v>
      </c>
      <c r="I593" s="71" t="str">
        <f t="shared" si="40"/>
        <v>*591*</v>
      </c>
      <c r="J593" s="47"/>
      <c r="K593" s="83" t="str">
        <f t="shared" si="42"/>
        <v xml:space="preserve">    </v>
      </c>
      <c r="M593" s="27"/>
      <c r="S593" s="27" t="b">
        <f t="shared" si="43"/>
        <v>0</v>
      </c>
    </row>
    <row r="594" spans="1:19" ht="62.25">
      <c r="A594" s="27">
        <v>592</v>
      </c>
      <c r="B594" s="73"/>
      <c r="C594" s="73"/>
      <c r="D594" s="73"/>
      <c r="E594" s="15"/>
      <c r="F594" s="73"/>
      <c r="G594" s="32" t="str">
        <f t="shared" si="41"/>
        <v>No Group</v>
      </c>
      <c r="H594" s="70" t="s">
        <v>210</v>
      </c>
      <c r="I594" s="71" t="str">
        <f t="shared" si="40"/>
        <v>*592*</v>
      </c>
      <c r="J594" s="47"/>
      <c r="K594" s="83" t="str">
        <f t="shared" si="42"/>
        <v xml:space="preserve">    </v>
      </c>
      <c r="M594" s="27"/>
      <c r="S594" s="27" t="b">
        <f t="shared" si="43"/>
        <v>0</v>
      </c>
    </row>
    <row r="595" spans="1:19" ht="62.25">
      <c r="A595" s="27">
        <v>593</v>
      </c>
      <c r="B595" s="73"/>
      <c r="C595" s="73"/>
      <c r="D595" s="73"/>
      <c r="E595" s="15"/>
      <c r="F595" s="73"/>
      <c r="G595" s="32" t="str">
        <f t="shared" si="41"/>
        <v>No Group</v>
      </c>
      <c r="H595" s="70" t="s">
        <v>210</v>
      </c>
      <c r="I595" s="71" t="str">
        <f t="shared" si="40"/>
        <v>*593*</v>
      </c>
      <c r="J595" s="47"/>
      <c r="K595" s="83" t="str">
        <f t="shared" si="42"/>
        <v xml:space="preserve">    </v>
      </c>
      <c r="M595" s="27"/>
      <c r="S595" s="27" t="b">
        <f t="shared" si="43"/>
        <v>0</v>
      </c>
    </row>
    <row r="596" spans="1:19" ht="62.25">
      <c r="A596" s="27">
        <v>594</v>
      </c>
      <c r="B596" s="73"/>
      <c r="C596" s="91"/>
      <c r="D596" s="73"/>
      <c r="E596" s="15"/>
      <c r="F596" s="73"/>
      <c r="G596" s="32" t="str">
        <f t="shared" si="41"/>
        <v>No Group</v>
      </c>
      <c r="H596" s="70" t="s">
        <v>210</v>
      </c>
      <c r="I596" s="71" t="str">
        <f t="shared" si="40"/>
        <v>*594*</v>
      </c>
      <c r="J596" s="47"/>
      <c r="K596" s="83" t="str">
        <f t="shared" si="42"/>
        <v xml:space="preserve">    </v>
      </c>
      <c r="L596" s="27"/>
      <c r="M596" s="27"/>
      <c r="S596" s="27" t="b">
        <f t="shared" si="43"/>
        <v>0</v>
      </c>
    </row>
    <row r="597" spans="1:19" ht="62.25">
      <c r="A597" s="27">
        <v>595</v>
      </c>
      <c r="B597" s="91"/>
      <c r="C597" s="91"/>
      <c r="D597" s="73"/>
      <c r="E597" s="15"/>
      <c r="F597" s="73"/>
      <c r="G597" s="32" t="str">
        <f t="shared" si="41"/>
        <v>No Group</v>
      </c>
      <c r="H597" s="70" t="s">
        <v>210</v>
      </c>
      <c r="I597" s="71" t="str">
        <f t="shared" si="40"/>
        <v>*595*</v>
      </c>
      <c r="J597" s="47"/>
      <c r="K597" s="83" t="str">
        <f t="shared" si="42"/>
        <v xml:space="preserve">    </v>
      </c>
      <c r="M597" s="27"/>
      <c r="S597" s="27" t="b">
        <f t="shared" si="43"/>
        <v>0</v>
      </c>
    </row>
    <row r="598" spans="1:19" ht="62.25">
      <c r="A598" s="27">
        <v>596</v>
      </c>
      <c r="B598" s="73"/>
      <c r="C598" s="73"/>
      <c r="D598" s="73"/>
      <c r="E598" s="15"/>
      <c r="F598" s="73"/>
      <c r="G598" s="32" t="str">
        <f t="shared" si="41"/>
        <v>No Group</v>
      </c>
      <c r="H598" s="70" t="s">
        <v>210</v>
      </c>
      <c r="I598" s="71" t="str">
        <f t="shared" si="40"/>
        <v>*596*</v>
      </c>
      <c r="J598" s="47"/>
      <c r="K598" s="83" t="str">
        <f t="shared" si="42"/>
        <v xml:space="preserve">    </v>
      </c>
      <c r="L598" s="27"/>
      <c r="N598" s="28"/>
      <c r="S598" s="27" t="b">
        <f t="shared" si="43"/>
        <v>0</v>
      </c>
    </row>
    <row r="599" spans="1:19" ht="62.25">
      <c r="A599" s="27">
        <v>597</v>
      </c>
      <c r="B599" s="91"/>
      <c r="C599" s="91"/>
      <c r="D599" s="73"/>
      <c r="E599" s="15"/>
      <c r="F599" s="73"/>
      <c r="G599" s="32" t="str">
        <f t="shared" si="41"/>
        <v>No Group</v>
      </c>
      <c r="H599" s="70" t="s">
        <v>210</v>
      </c>
      <c r="I599" s="71" t="str">
        <f t="shared" si="40"/>
        <v>*597*</v>
      </c>
      <c r="J599" s="47"/>
      <c r="K599" s="83" t="str">
        <f t="shared" si="42"/>
        <v xml:space="preserve">    </v>
      </c>
      <c r="M599" s="27"/>
      <c r="S599" s="27" t="b">
        <f t="shared" si="43"/>
        <v>0</v>
      </c>
    </row>
    <row r="600" spans="1:19" ht="62.25">
      <c r="A600" s="27">
        <v>598</v>
      </c>
      <c r="B600" s="93"/>
      <c r="C600" s="91"/>
      <c r="D600" s="73"/>
      <c r="E600" s="15"/>
      <c r="F600" s="73"/>
      <c r="G600" s="32" t="str">
        <f t="shared" si="41"/>
        <v>No Group</v>
      </c>
      <c r="H600" s="70" t="s">
        <v>210</v>
      </c>
      <c r="I600" s="71" t="str">
        <f t="shared" si="40"/>
        <v>*598*</v>
      </c>
      <c r="J600" s="47"/>
      <c r="K600" s="83" t="str">
        <f t="shared" si="42"/>
        <v xml:space="preserve">    </v>
      </c>
      <c r="N600" s="28"/>
      <c r="O600" s="29"/>
      <c r="S600" s="27" t="b">
        <f t="shared" si="43"/>
        <v>0</v>
      </c>
    </row>
    <row r="601" spans="1:19" ht="62.25">
      <c r="A601" s="27">
        <v>599</v>
      </c>
      <c r="B601" s="93"/>
      <c r="C601" s="91"/>
      <c r="D601" s="91"/>
      <c r="E601" s="15"/>
      <c r="F601" s="73"/>
      <c r="G601" s="32" t="str">
        <f t="shared" si="41"/>
        <v>No Group</v>
      </c>
      <c r="H601" s="70" t="s">
        <v>210</v>
      </c>
      <c r="I601" s="71" t="str">
        <f t="shared" si="40"/>
        <v>*599*</v>
      </c>
      <c r="J601" s="47"/>
      <c r="K601" s="83" t="str">
        <f t="shared" si="42"/>
        <v xml:space="preserve">    </v>
      </c>
      <c r="M601" s="27"/>
      <c r="N601" s="27"/>
      <c r="S601" s="27" t="b">
        <f t="shared" si="43"/>
        <v>0</v>
      </c>
    </row>
    <row r="602" spans="1:19" ht="62.25">
      <c r="A602" s="27">
        <v>600</v>
      </c>
      <c r="B602" s="91"/>
      <c r="C602" s="91"/>
      <c r="D602" s="73"/>
      <c r="E602" s="15"/>
      <c r="F602" s="73"/>
      <c r="G602" s="32" t="str">
        <f t="shared" si="41"/>
        <v>No Group</v>
      </c>
      <c r="H602" s="70" t="s">
        <v>210</v>
      </c>
      <c r="I602" s="71" t="str">
        <f t="shared" si="40"/>
        <v>*600*</v>
      </c>
      <c r="J602" s="47"/>
      <c r="K602" s="83" t="str">
        <f t="shared" si="42"/>
        <v xml:space="preserve">    </v>
      </c>
      <c r="N602" s="28"/>
      <c r="O602" s="29"/>
      <c r="S602" s="27" t="b">
        <f t="shared" si="43"/>
        <v>0</v>
      </c>
    </row>
    <row r="603" spans="1:19" ht="62.25">
      <c r="A603" s="27">
        <v>601</v>
      </c>
      <c r="B603" s="94"/>
      <c r="C603" s="94"/>
      <c r="D603" s="95"/>
      <c r="E603" s="27"/>
      <c r="F603" s="27"/>
      <c r="G603" s="32" t="str">
        <f t="shared" si="41"/>
        <v>No Group</v>
      </c>
      <c r="H603" s="70" t="s">
        <v>210</v>
      </c>
      <c r="I603" s="71" t="str">
        <f t="shared" si="40"/>
        <v>*601*</v>
      </c>
      <c r="J603" s="47"/>
      <c r="K603" s="83" t="str">
        <f t="shared" si="42"/>
        <v xml:space="preserve">    </v>
      </c>
      <c r="M603" s="27"/>
      <c r="S603" s="27" t="b">
        <f t="shared" si="43"/>
        <v>0</v>
      </c>
    </row>
    <row r="604" spans="1:19" ht="62.25">
      <c r="A604" s="27">
        <v>602</v>
      </c>
      <c r="B604" s="96"/>
      <c r="C604" s="96"/>
      <c r="D604" s="95"/>
      <c r="E604" s="27"/>
      <c r="F604" s="27"/>
      <c r="G604" s="32" t="str">
        <f t="shared" si="41"/>
        <v>No Group</v>
      </c>
      <c r="H604" s="70" t="s">
        <v>210</v>
      </c>
      <c r="I604" s="71" t="str">
        <f t="shared" si="40"/>
        <v>*602*</v>
      </c>
      <c r="J604" s="47"/>
      <c r="K604" s="83" t="str">
        <f t="shared" si="42"/>
        <v xml:space="preserve">    </v>
      </c>
      <c r="M604" s="27"/>
      <c r="N604" s="27"/>
      <c r="O604" s="27"/>
      <c r="S604" s="27" t="b">
        <f t="shared" si="43"/>
        <v>0</v>
      </c>
    </row>
    <row r="605" spans="1:19" ht="62.25">
      <c r="A605" s="27">
        <v>603</v>
      </c>
      <c r="B605" s="96"/>
      <c r="C605" s="96"/>
      <c r="D605" s="95"/>
      <c r="E605" s="27"/>
      <c r="F605" s="27"/>
      <c r="G605" s="32" t="str">
        <f t="shared" si="41"/>
        <v>No Group</v>
      </c>
      <c r="H605" s="70" t="s">
        <v>210</v>
      </c>
      <c r="I605" s="71" t="str">
        <f t="shared" si="40"/>
        <v>*603*</v>
      </c>
      <c r="J605" s="47"/>
      <c r="K605" s="83" t="str">
        <f t="shared" si="42"/>
        <v xml:space="preserve">    </v>
      </c>
      <c r="M605" s="27"/>
      <c r="N605" s="27"/>
      <c r="S605" s="27" t="b">
        <f t="shared" si="43"/>
        <v>0</v>
      </c>
    </row>
    <row r="606" spans="1:19" ht="62.25">
      <c r="A606" s="27">
        <v>604</v>
      </c>
      <c r="B606" s="97"/>
      <c r="C606" s="97"/>
      <c r="D606" s="95"/>
      <c r="E606" s="27"/>
      <c r="F606" s="27"/>
      <c r="G606" s="32" t="str">
        <f t="shared" si="41"/>
        <v>No Group</v>
      </c>
      <c r="H606" s="70" t="s">
        <v>210</v>
      </c>
      <c r="I606" s="71" t="str">
        <f t="shared" si="40"/>
        <v>*604*</v>
      </c>
      <c r="J606" s="47"/>
      <c r="K606" s="83" t="str">
        <f t="shared" si="42"/>
        <v xml:space="preserve">    </v>
      </c>
      <c r="M606" s="27"/>
      <c r="S606" s="27" t="b">
        <f t="shared" si="43"/>
        <v>0</v>
      </c>
    </row>
    <row r="607" spans="1:19" ht="62.25">
      <c r="A607" s="27">
        <v>605</v>
      </c>
      <c r="B607" s="94"/>
      <c r="C607" s="94"/>
      <c r="D607" s="95"/>
      <c r="E607" s="27"/>
      <c r="F607" s="27"/>
      <c r="G607" s="32" t="str">
        <f t="shared" si="41"/>
        <v>No Group</v>
      </c>
      <c r="H607" s="70" t="s">
        <v>210</v>
      </c>
      <c r="I607" s="71" t="str">
        <f t="shared" si="40"/>
        <v>*605*</v>
      </c>
      <c r="J607" s="47"/>
      <c r="K607" s="83" t="str">
        <f t="shared" si="42"/>
        <v xml:space="preserve">    </v>
      </c>
      <c r="M607" s="27"/>
      <c r="S607" s="27" t="b">
        <f t="shared" si="43"/>
        <v>0</v>
      </c>
    </row>
    <row r="608" spans="1:19" ht="62.25">
      <c r="A608" s="27">
        <v>606</v>
      </c>
      <c r="B608" s="94"/>
      <c r="C608" s="94"/>
      <c r="D608" s="95"/>
      <c r="E608" s="27"/>
      <c r="F608" s="27"/>
      <c r="G608" s="32" t="str">
        <f t="shared" si="41"/>
        <v>No Group</v>
      </c>
      <c r="H608" s="70" t="s">
        <v>210</v>
      </c>
      <c r="I608" s="71" t="str">
        <f t="shared" si="40"/>
        <v>*606*</v>
      </c>
      <c r="J608" s="47"/>
      <c r="K608" s="83" t="str">
        <f t="shared" si="42"/>
        <v xml:space="preserve">    </v>
      </c>
      <c r="M608" s="27"/>
      <c r="S608" s="27" t="b">
        <f t="shared" si="43"/>
        <v>0</v>
      </c>
    </row>
    <row r="609" spans="1:19" ht="62.25">
      <c r="A609" s="27">
        <v>607</v>
      </c>
      <c r="B609" s="94"/>
      <c r="C609" s="94"/>
      <c r="D609" s="95"/>
      <c r="E609" s="27"/>
      <c r="F609" s="27"/>
      <c r="G609" s="32" t="str">
        <f t="shared" si="41"/>
        <v>No Group</v>
      </c>
      <c r="H609" s="70" t="s">
        <v>210</v>
      </c>
      <c r="I609" s="71" t="str">
        <f t="shared" si="40"/>
        <v>*607*</v>
      </c>
      <c r="J609" s="47"/>
      <c r="K609" s="83" t="str">
        <f t="shared" si="42"/>
        <v xml:space="preserve">    </v>
      </c>
      <c r="M609" s="27"/>
      <c r="S609" s="27" t="b">
        <f t="shared" si="43"/>
        <v>0</v>
      </c>
    </row>
    <row r="610" spans="1:19" ht="62.25">
      <c r="A610" s="27">
        <v>608</v>
      </c>
      <c r="B610" s="94"/>
      <c r="C610" s="94"/>
      <c r="D610" s="95"/>
      <c r="E610" s="27"/>
      <c r="F610" s="27"/>
      <c r="G610" s="32" t="str">
        <f t="shared" si="41"/>
        <v>No Group</v>
      </c>
      <c r="H610" s="70" t="s">
        <v>210</v>
      </c>
      <c r="I610" s="71" t="str">
        <f t="shared" si="40"/>
        <v>*608*</v>
      </c>
      <c r="J610" s="47"/>
      <c r="K610" s="83" t="str">
        <f t="shared" si="42"/>
        <v xml:space="preserve">    </v>
      </c>
      <c r="L610" s="27"/>
      <c r="M610" s="27"/>
      <c r="S610" s="27" t="b">
        <f t="shared" si="43"/>
        <v>0</v>
      </c>
    </row>
    <row r="611" spans="1:19" ht="63" thickBot="1">
      <c r="A611" s="27">
        <v>609</v>
      </c>
      <c r="B611" s="98"/>
      <c r="C611" s="98"/>
      <c r="D611" s="99"/>
      <c r="E611" s="27"/>
      <c r="F611" s="27"/>
      <c r="G611" s="32" t="str">
        <f t="shared" si="41"/>
        <v>No Group</v>
      </c>
      <c r="H611" s="70" t="s">
        <v>210</v>
      </c>
      <c r="I611" s="71" t="str">
        <f t="shared" si="40"/>
        <v>*609*</v>
      </c>
      <c r="J611" s="47"/>
      <c r="K611" s="83" t="str">
        <f t="shared" si="42"/>
        <v xml:space="preserve">    </v>
      </c>
      <c r="M611" s="27"/>
      <c r="S611" s="27" t="b">
        <f t="shared" si="43"/>
        <v>0</v>
      </c>
    </row>
    <row r="612" spans="1:19" ht="63" thickTop="1">
      <c r="A612" s="27">
        <v>610</v>
      </c>
      <c r="B612" s="100"/>
      <c r="C612" s="100"/>
      <c r="D612" s="95"/>
      <c r="E612" s="27"/>
      <c r="F612" s="27"/>
      <c r="G612" s="32" t="str">
        <f t="shared" si="41"/>
        <v>No Group</v>
      </c>
      <c r="H612" s="70" t="s">
        <v>210</v>
      </c>
      <c r="I612" s="71" t="str">
        <f t="shared" si="40"/>
        <v>*610*</v>
      </c>
      <c r="J612" s="47"/>
      <c r="K612" s="83" t="str">
        <f t="shared" si="42"/>
        <v xml:space="preserve">    </v>
      </c>
      <c r="M612" s="27"/>
      <c r="S612" s="27" t="b">
        <f t="shared" si="43"/>
        <v>0</v>
      </c>
    </row>
    <row r="613" spans="1:19" ht="62.25">
      <c r="A613" s="27">
        <v>611</v>
      </c>
      <c r="B613" s="100"/>
      <c r="C613" s="100"/>
      <c r="D613" s="95"/>
      <c r="E613" s="27"/>
      <c r="F613" s="27"/>
      <c r="G613" s="32" t="str">
        <f t="shared" si="41"/>
        <v>No Group</v>
      </c>
      <c r="H613" s="70" t="s">
        <v>210</v>
      </c>
      <c r="I613" s="71" t="str">
        <f t="shared" si="40"/>
        <v>*611*</v>
      </c>
      <c r="J613" s="47"/>
      <c r="K613" s="83" t="str">
        <f t="shared" si="42"/>
        <v xml:space="preserve">    </v>
      </c>
      <c r="M613" s="27"/>
      <c r="N613" s="27"/>
      <c r="S613" s="27" t="b">
        <f t="shared" si="43"/>
        <v>0</v>
      </c>
    </row>
    <row r="614" spans="1:19" ht="62.25">
      <c r="A614" s="27">
        <v>612</v>
      </c>
      <c r="B614" s="100"/>
      <c r="C614" s="100"/>
      <c r="D614" s="101"/>
      <c r="E614" s="27"/>
      <c r="F614" s="27"/>
      <c r="G614" s="32" t="str">
        <f t="shared" si="41"/>
        <v>No Group</v>
      </c>
      <c r="H614" s="70" t="s">
        <v>210</v>
      </c>
      <c r="I614" s="71" t="str">
        <f t="shared" si="40"/>
        <v>*612*</v>
      </c>
      <c r="J614" s="47"/>
      <c r="K614" s="83" t="str">
        <f t="shared" si="42"/>
        <v xml:space="preserve">    </v>
      </c>
      <c r="M614" s="27"/>
      <c r="S614" s="27" t="b">
        <f t="shared" si="43"/>
        <v>0</v>
      </c>
    </row>
    <row r="615" spans="1:19" ht="62.25">
      <c r="A615" s="27">
        <v>613</v>
      </c>
      <c r="B615" s="100"/>
      <c r="C615" s="100"/>
      <c r="D615" s="101"/>
      <c r="E615" s="27"/>
      <c r="F615" s="27"/>
      <c r="G615" s="32" t="str">
        <f t="shared" si="41"/>
        <v>No Group</v>
      </c>
      <c r="H615" s="70" t="s">
        <v>210</v>
      </c>
      <c r="I615" s="71" t="str">
        <f t="shared" si="40"/>
        <v>*613*</v>
      </c>
      <c r="J615" s="47"/>
      <c r="K615" s="83" t="str">
        <f t="shared" si="42"/>
        <v xml:space="preserve">    </v>
      </c>
      <c r="M615" s="27"/>
      <c r="S615" s="27" t="b">
        <f t="shared" si="43"/>
        <v>0</v>
      </c>
    </row>
    <row r="616" spans="1:19" ht="62.25">
      <c r="A616" s="27">
        <v>614</v>
      </c>
      <c r="B616" s="102"/>
      <c r="C616" s="102"/>
      <c r="D616" s="101"/>
      <c r="E616" s="27"/>
      <c r="F616" s="27"/>
      <c r="G616" s="32" t="str">
        <f t="shared" si="41"/>
        <v>No Group</v>
      </c>
      <c r="H616" s="70" t="s">
        <v>210</v>
      </c>
      <c r="I616" s="71" t="str">
        <f t="shared" si="40"/>
        <v>*614*</v>
      </c>
      <c r="J616" s="47"/>
      <c r="K616" s="83" t="str">
        <f t="shared" si="42"/>
        <v xml:space="preserve">    </v>
      </c>
      <c r="M616" s="27"/>
      <c r="S616" s="27" t="b">
        <f t="shared" si="43"/>
        <v>0</v>
      </c>
    </row>
    <row r="617" spans="1:19" ht="62.25">
      <c r="A617" s="27">
        <v>615</v>
      </c>
      <c r="B617" s="100"/>
      <c r="C617" s="100"/>
      <c r="D617" s="101"/>
      <c r="E617" s="27"/>
      <c r="F617" s="27"/>
      <c r="G617" s="32" t="str">
        <f t="shared" si="41"/>
        <v>No Group</v>
      </c>
      <c r="H617" s="70" t="s">
        <v>210</v>
      </c>
      <c r="I617" s="71" t="str">
        <f t="shared" si="40"/>
        <v>*615*</v>
      </c>
      <c r="J617" s="47"/>
      <c r="K617" s="83" t="str">
        <f t="shared" si="42"/>
        <v xml:space="preserve">    </v>
      </c>
      <c r="M617" s="27"/>
      <c r="S617" s="27" t="b">
        <f t="shared" si="43"/>
        <v>0</v>
      </c>
    </row>
    <row r="618" spans="1:19" ht="62.25">
      <c r="A618" s="27">
        <v>616</v>
      </c>
      <c r="B618" s="102"/>
      <c r="C618" s="102"/>
      <c r="D618" s="101"/>
      <c r="E618" s="27"/>
      <c r="F618" s="27"/>
      <c r="G618" s="32" t="str">
        <f t="shared" si="41"/>
        <v>No Group</v>
      </c>
      <c r="H618" s="70" t="s">
        <v>210</v>
      </c>
      <c r="I618" s="71" t="str">
        <f t="shared" si="40"/>
        <v>*616*</v>
      </c>
      <c r="J618" s="47"/>
      <c r="K618" s="83" t="str">
        <f t="shared" si="42"/>
        <v xml:space="preserve">    </v>
      </c>
      <c r="M618" s="27"/>
      <c r="S618" s="27" t="b">
        <f t="shared" si="43"/>
        <v>0</v>
      </c>
    </row>
    <row r="619" spans="1:19" ht="62.25">
      <c r="A619" s="27">
        <v>617</v>
      </c>
      <c r="B619" s="100"/>
      <c r="C619" s="100"/>
      <c r="D619" s="101"/>
      <c r="E619" s="27"/>
      <c r="F619" s="27"/>
      <c r="G619" s="32" t="str">
        <f t="shared" si="41"/>
        <v>No Group</v>
      </c>
      <c r="H619" s="70" t="s">
        <v>210</v>
      </c>
      <c r="I619" s="71" t="str">
        <f t="shared" si="40"/>
        <v>*617*</v>
      </c>
      <c r="J619" s="47"/>
      <c r="K619" s="83" t="str">
        <f t="shared" si="42"/>
        <v xml:space="preserve">    </v>
      </c>
      <c r="M619" s="27"/>
      <c r="S619" s="27" t="b">
        <f t="shared" si="43"/>
        <v>0</v>
      </c>
    </row>
    <row r="620" spans="1:19" ht="62.25">
      <c r="A620" s="27">
        <v>618</v>
      </c>
      <c r="B620" s="100"/>
      <c r="C620" s="100"/>
      <c r="D620" s="101"/>
      <c r="E620" s="27"/>
      <c r="F620" s="27"/>
      <c r="G620" s="32" t="str">
        <f t="shared" si="41"/>
        <v>No Group</v>
      </c>
      <c r="H620" s="70" t="s">
        <v>210</v>
      </c>
      <c r="I620" s="71" t="str">
        <f t="shared" si="40"/>
        <v>*618*</v>
      </c>
      <c r="J620" s="47"/>
      <c r="K620" s="83" t="str">
        <f t="shared" si="42"/>
        <v xml:space="preserve">    </v>
      </c>
      <c r="M620" s="27"/>
      <c r="S620" s="27" t="b">
        <f t="shared" si="43"/>
        <v>0</v>
      </c>
    </row>
    <row r="621" spans="1:19" ht="62.25">
      <c r="A621" s="27">
        <v>619</v>
      </c>
      <c r="B621" s="100"/>
      <c r="C621" s="100"/>
      <c r="D621" s="101"/>
      <c r="E621" s="27"/>
      <c r="F621" s="27"/>
      <c r="G621" s="32" t="str">
        <f t="shared" si="41"/>
        <v>No Group</v>
      </c>
      <c r="H621" s="70" t="s">
        <v>210</v>
      </c>
      <c r="I621" s="71" t="str">
        <f t="shared" si="40"/>
        <v>*619*</v>
      </c>
      <c r="J621" s="47"/>
      <c r="K621" s="83" t="str">
        <f t="shared" si="42"/>
        <v xml:space="preserve">    </v>
      </c>
      <c r="L621" s="27"/>
      <c r="M621" s="27"/>
      <c r="S621" s="27" t="b">
        <f t="shared" si="43"/>
        <v>0</v>
      </c>
    </row>
    <row r="622" spans="1:19" ht="62.25">
      <c r="A622" s="27">
        <v>620</v>
      </c>
      <c r="B622" s="100"/>
      <c r="C622" s="100"/>
      <c r="D622" s="101"/>
      <c r="E622" s="27"/>
      <c r="F622" s="27"/>
      <c r="G622" s="32" t="str">
        <f t="shared" si="41"/>
        <v>No Group</v>
      </c>
      <c r="H622" s="70" t="s">
        <v>210</v>
      </c>
      <c r="I622" s="71" t="str">
        <f t="shared" si="40"/>
        <v>*620*</v>
      </c>
      <c r="J622" s="47"/>
      <c r="K622" s="83" t="str">
        <f t="shared" si="42"/>
        <v xml:space="preserve">    </v>
      </c>
      <c r="M622" s="27"/>
      <c r="S622" s="27" t="b">
        <f t="shared" si="43"/>
        <v>0</v>
      </c>
    </row>
    <row r="623" spans="1:19" ht="62.25">
      <c r="A623" s="27">
        <v>621</v>
      </c>
      <c r="B623" s="100"/>
      <c r="C623" s="100"/>
      <c r="D623" s="101"/>
      <c r="E623" s="27"/>
      <c r="F623" s="27"/>
      <c r="G623" s="32" t="str">
        <f t="shared" si="41"/>
        <v>No Group</v>
      </c>
      <c r="H623" s="70" t="s">
        <v>210</v>
      </c>
      <c r="I623" s="71" t="str">
        <f t="shared" si="40"/>
        <v>*621*</v>
      </c>
      <c r="J623" s="47"/>
      <c r="K623" s="83" t="str">
        <f t="shared" si="42"/>
        <v xml:space="preserve">    </v>
      </c>
      <c r="M623" s="27"/>
      <c r="S623" s="27" t="b">
        <f t="shared" si="43"/>
        <v>0</v>
      </c>
    </row>
    <row r="624" spans="1:19" ht="62.25">
      <c r="A624" s="27">
        <v>622</v>
      </c>
      <c r="B624" s="100"/>
      <c r="C624" s="100"/>
      <c r="D624" s="101"/>
      <c r="E624" s="27"/>
      <c r="F624" s="27"/>
      <c r="G624" s="32" t="str">
        <f t="shared" si="41"/>
        <v>No Group</v>
      </c>
      <c r="H624" s="70" t="s">
        <v>210</v>
      </c>
      <c r="I624" s="71" t="str">
        <f t="shared" si="40"/>
        <v>*622*</v>
      </c>
      <c r="J624" s="47"/>
      <c r="K624" s="83" t="str">
        <f t="shared" si="42"/>
        <v xml:space="preserve">    </v>
      </c>
      <c r="M624" s="27"/>
      <c r="S624" s="27" t="b">
        <f t="shared" si="43"/>
        <v>0</v>
      </c>
    </row>
    <row r="625" spans="1:19" ht="62.25">
      <c r="A625" s="27">
        <v>623</v>
      </c>
      <c r="B625" s="100"/>
      <c r="C625" s="100"/>
      <c r="D625" s="101"/>
      <c r="E625" s="27"/>
      <c r="F625" s="27"/>
      <c r="G625" s="32" t="str">
        <f t="shared" si="41"/>
        <v>No Group</v>
      </c>
      <c r="H625" s="70" t="s">
        <v>210</v>
      </c>
      <c r="I625" s="71" t="str">
        <f t="shared" si="40"/>
        <v>*623*</v>
      </c>
      <c r="J625" s="47"/>
      <c r="K625" s="83" t="str">
        <f t="shared" si="42"/>
        <v xml:space="preserve">    </v>
      </c>
      <c r="M625" s="27"/>
      <c r="S625" s="27" t="b">
        <f t="shared" si="43"/>
        <v>0</v>
      </c>
    </row>
    <row r="626" spans="1:19" ht="62.25">
      <c r="A626" s="27">
        <v>624</v>
      </c>
      <c r="B626" s="100"/>
      <c r="C626" s="100"/>
      <c r="D626" s="101"/>
      <c r="E626" s="27"/>
      <c r="F626" s="27"/>
      <c r="G626" s="32" t="str">
        <f t="shared" si="41"/>
        <v>No Group</v>
      </c>
      <c r="H626" s="70" t="s">
        <v>210</v>
      </c>
      <c r="I626" s="71" t="str">
        <f t="shared" si="40"/>
        <v>*624*</v>
      </c>
      <c r="J626" s="47"/>
      <c r="K626" s="83" t="str">
        <f t="shared" si="42"/>
        <v xml:space="preserve">    </v>
      </c>
      <c r="M626" s="27"/>
      <c r="S626" s="27" t="b">
        <f t="shared" si="43"/>
        <v>0</v>
      </c>
    </row>
    <row r="627" spans="1:19" ht="62.25">
      <c r="A627" s="27">
        <v>625</v>
      </c>
      <c r="B627" s="100"/>
      <c r="C627" s="100"/>
      <c r="D627" s="101"/>
      <c r="E627" s="27"/>
      <c r="F627" s="27"/>
      <c r="G627" s="32" t="str">
        <f t="shared" si="41"/>
        <v>No Group</v>
      </c>
      <c r="H627" s="70" t="s">
        <v>210</v>
      </c>
      <c r="I627" s="71" t="str">
        <f t="shared" si="40"/>
        <v>*625*</v>
      </c>
      <c r="J627" s="47"/>
      <c r="K627" s="83" t="str">
        <f t="shared" si="42"/>
        <v xml:space="preserve">    </v>
      </c>
      <c r="M627" s="27"/>
      <c r="S627" s="27" t="b">
        <f t="shared" si="43"/>
        <v>0</v>
      </c>
    </row>
    <row r="628" spans="1:19" ht="62.25">
      <c r="A628" s="27">
        <v>626</v>
      </c>
      <c r="B628" s="102"/>
      <c r="C628" s="102"/>
      <c r="D628" s="101"/>
      <c r="E628" s="27"/>
      <c r="F628" s="27"/>
      <c r="G628" s="32" t="str">
        <f t="shared" si="41"/>
        <v>No Group</v>
      </c>
      <c r="H628" s="70" t="s">
        <v>210</v>
      </c>
      <c r="I628" s="71" t="str">
        <f t="shared" si="40"/>
        <v>*626*</v>
      </c>
      <c r="J628" s="47"/>
      <c r="K628" s="83" t="str">
        <f t="shared" si="42"/>
        <v xml:space="preserve">    </v>
      </c>
      <c r="M628" s="27"/>
      <c r="S628" s="27" t="b">
        <f t="shared" si="43"/>
        <v>0</v>
      </c>
    </row>
    <row r="629" spans="1:19" ht="62.25">
      <c r="A629" s="27">
        <v>627</v>
      </c>
      <c r="B629" s="102"/>
      <c r="C629" s="102"/>
      <c r="D629" s="103"/>
      <c r="E629" s="27"/>
      <c r="F629" s="27"/>
      <c r="G629" s="32" t="str">
        <f t="shared" si="41"/>
        <v>No Group</v>
      </c>
      <c r="H629" s="70" t="s">
        <v>210</v>
      </c>
      <c r="I629" s="71" t="str">
        <f t="shared" si="40"/>
        <v>*627*</v>
      </c>
      <c r="J629" s="47"/>
      <c r="K629" s="83" t="str">
        <f t="shared" si="42"/>
        <v xml:space="preserve">    </v>
      </c>
      <c r="M629" s="27"/>
      <c r="S629" s="27" t="b">
        <f t="shared" si="43"/>
        <v>0</v>
      </c>
    </row>
    <row r="630" spans="1:19" ht="62.25">
      <c r="A630" s="27">
        <v>628</v>
      </c>
      <c r="B630" s="100"/>
      <c r="C630" s="100"/>
      <c r="D630" s="101"/>
      <c r="E630" s="27"/>
      <c r="F630" s="27"/>
      <c r="G630" s="32" t="str">
        <f t="shared" si="41"/>
        <v>No Group</v>
      </c>
      <c r="H630" s="70" t="s">
        <v>210</v>
      </c>
      <c r="I630" s="71" t="str">
        <f t="shared" si="40"/>
        <v>*628*</v>
      </c>
      <c r="J630" s="47"/>
      <c r="K630" s="83" t="str">
        <f t="shared" si="42"/>
        <v xml:space="preserve">    </v>
      </c>
      <c r="M630" s="27"/>
      <c r="O630" s="27"/>
      <c r="P630" s="27"/>
      <c r="Q630" s="27"/>
      <c r="S630" s="27" t="b">
        <f t="shared" si="43"/>
        <v>0</v>
      </c>
    </row>
    <row r="631" spans="1:19" ht="63" thickBot="1">
      <c r="A631" s="27">
        <v>629</v>
      </c>
      <c r="B631" s="100"/>
      <c r="C631" s="100"/>
      <c r="D631" s="101"/>
      <c r="E631" s="27"/>
      <c r="F631" s="27"/>
      <c r="G631" s="32" t="str">
        <f t="shared" si="41"/>
        <v>No Group</v>
      </c>
      <c r="H631" s="70" t="s">
        <v>210</v>
      </c>
      <c r="I631" s="71" t="str">
        <f t="shared" si="40"/>
        <v>*629*</v>
      </c>
      <c r="J631" s="47"/>
      <c r="K631" s="83" t="str">
        <f t="shared" si="42"/>
        <v xml:space="preserve">    </v>
      </c>
      <c r="M631" s="27"/>
      <c r="O631" s="27"/>
      <c r="P631" s="27"/>
      <c r="Q631" s="27"/>
      <c r="S631" s="27" t="b">
        <f t="shared" si="43"/>
        <v>0</v>
      </c>
    </row>
    <row r="632" spans="1:19" ht="63" thickTop="1">
      <c r="A632" s="27">
        <v>630</v>
      </c>
      <c r="B632" s="104"/>
      <c r="C632" s="104"/>
      <c r="D632" s="105"/>
      <c r="E632" s="27"/>
      <c r="F632" s="27"/>
      <c r="G632" s="32" t="str">
        <f t="shared" si="41"/>
        <v>No Group</v>
      </c>
      <c r="H632" s="70" t="s">
        <v>210</v>
      </c>
      <c r="I632" s="71" t="str">
        <f t="shared" si="40"/>
        <v>*630*</v>
      </c>
      <c r="J632" s="47"/>
      <c r="K632" s="83" t="str">
        <f t="shared" si="42"/>
        <v xml:space="preserve">    </v>
      </c>
      <c r="M632" s="27"/>
      <c r="O632" s="27"/>
      <c r="P632" s="27"/>
      <c r="Q632" s="27"/>
      <c r="S632" s="27" t="b">
        <f t="shared" si="43"/>
        <v>0</v>
      </c>
    </row>
    <row r="633" spans="1:19" ht="62.25">
      <c r="A633" s="27">
        <v>631</v>
      </c>
      <c r="B633" s="96"/>
      <c r="C633" s="96"/>
      <c r="D633" s="95"/>
      <c r="E633" s="27"/>
      <c r="F633" s="27"/>
      <c r="G633" s="32" t="str">
        <f t="shared" si="41"/>
        <v>No Group</v>
      </c>
      <c r="H633" s="70" t="s">
        <v>210</v>
      </c>
      <c r="I633" s="71" t="str">
        <f t="shared" si="40"/>
        <v>*631*</v>
      </c>
      <c r="J633" s="47"/>
      <c r="K633" s="83" t="str">
        <f t="shared" si="42"/>
        <v xml:space="preserve">    </v>
      </c>
      <c r="L633" s="19"/>
      <c r="M633" s="27"/>
      <c r="S633" s="27" t="b">
        <f t="shared" si="43"/>
        <v>0</v>
      </c>
    </row>
    <row r="634" spans="1:19" ht="62.25">
      <c r="A634" s="27">
        <v>632</v>
      </c>
      <c r="B634" s="94"/>
      <c r="C634" s="94"/>
      <c r="D634" s="95"/>
      <c r="E634" s="27"/>
      <c r="F634" s="27"/>
      <c r="G634" s="32" t="str">
        <f t="shared" si="41"/>
        <v>No Group</v>
      </c>
      <c r="H634" s="70" t="s">
        <v>210</v>
      </c>
      <c r="I634" s="71" t="str">
        <f t="shared" si="40"/>
        <v>*632*</v>
      </c>
      <c r="J634" s="47"/>
      <c r="K634" s="83" t="str">
        <f t="shared" si="42"/>
        <v xml:space="preserve">    </v>
      </c>
      <c r="M634" s="27"/>
      <c r="O634" s="27"/>
      <c r="P634" s="27"/>
      <c r="Q634" s="27"/>
      <c r="S634" s="27" t="b">
        <f t="shared" si="43"/>
        <v>0</v>
      </c>
    </row>
    <row r="635" spans="1:19" ht="62.25">
      <c r="A635" s="27">
        <v>633</v>
      </c>
      <c r="B635" s="94"/>
      <c r="C635" s="94"/>
      <c r="D635" s="95"/>
      <c r="E635" s="27"/>
      <c r="F635" s="27"/>
      <c r="G635" s="32" t="str">
        <f t="shared" si="41"/>
        <v>No Group</v>
      </c>
      <c r="H635" s="70" t="s">
        <v>210</v>
      </c>
      <c r="I635" s="71" t="str">
        <f t="shared" si="40"/>
        <v>*633*</v>
      </c>
      <c r="J635" s="47"/>
      <c r="K635" s="83" t="str">
        <f t="shared" si="42"/>
        <v xml:space="preserve">    </v>
      </c>
      <c r="M635" s="27"/>
      <c r="O635" s="27"/>
      <c r="P635" s="27"/>
      <c r="Q635" s="27"/>
      <c r="S635" s="27" t="b">
        <f t="shared" si="43"/>
        <v>0</v>
      </c>
    </row>
    <row r="636" spans="1:19" ht="62.25">
      <c r="A636" s="27">
        <v>634</v>
      </c>
      <c r="B636" s="94"/>
      <c r="C636" s="94"/>
      <c r="D636" s="95"/>
      <c r="E636" s="27"/>
      <c r="F636" s="27"/>
      <c r="G636" s="32" t="str">
        <f t="shared" si="41"/>
        <v>No Group</v>
      </c>
      <c r="H636" s="70" t="s">
        <v>210</v>
      </c>
      <c r="I636" s="71" t="str">
        <f t="shared" si="40"/>
        <v>*634*</v>
      </c>
      <c r="J636" s="47"/>
      <c r="K636" s="83" t="str">
        <f t="shared" si="42"/>
        <v xml:space="preserve">    </v>
      </c>
      <c r="M636" s="27"/>
      <c r="S636" s="27" t="b">
        <f t="shared" si="43"/>
        <v>0</v>
      </c>
    </row>
    <row r="637" spans="1:19" ht="62.25">
      <c r="A637" s="27">
        <v>635</v>
      </c>
      <c r="B637" s="94"/>
      <c r="C637" s="94"/>
      <c r="D637" s="95"/>
      <c r="E637" s="27"/>
      <c r="F637" s="27"/>
      <c r="G637" s="32" t="str">
        <f t="shared" si="41"/>
        <v>No Group</v>
      </c>
      <c r="H637" s="70" t="s">
        <v>210</v>
      </c>
      <c r="I637" s="71" t="str">
        <f t="shared" si="40"/>
        <v>*635*</v>
      </c>
      <c r="J637" s="47"/>
      <c r="K637" s="83" t="str">
        <f t="shared" si="42"/>
        <v xml:space="preserve">    </v>
      </c>
      <c r="M637" s="27"/>
      <c r="S637" s="27" t="b">
        <f t="shared" si="43"/>
        <v>0</v>
      </c>
    </row>
    <row r="638" spans="1:19" ht="62.25">
      <c r="A638" s="27">
        <v>636</v>
      </c>
      <c r="B638" s="94"/>
      <c r="C638" s="94"/>
      <c r="D638" s="95"/>
      <c r="E638" s="27"/>
      <c r="F638" s="27"/>
      <c r="G638" s="32" t="str">
        <f t="shared" si="41"/>
        <v>No Group</v>
      </c>
      <c r="H638" s="70" t="s">
        <v>210</v>
      </c>
      <c r="I638" s="71" t="str">
        <f t="shared" si="40"/>
        <v>*636*</v>
      </c>
      <c r="J638" s="47"/>
      <c r="K638" s="83" t="str">
        <f t="shared" si="42"/>
        <v xml:space="preserve">    </v>
      </c>
      <c r="M638" s="62"/>
      <c r="N638" s="27"/>
      <c r="S638" s="27" t="b">
        <f t="shared" si="43"/>
        <v>0</v>
      </c>
    </row>
    <row r="639" spans="1:19" ht="62.25">
      <c r="A639" s="27">
        <v>637</v>
      </c>
      <c r="B639" s="94"/>
      <c r="C639" s="94"/>
      <c r="D639" s="95"/>
      <c r="E639" s="27"/>
      <c r="F639" s="27"/>
      <c r="G639" s="32" t="str">
        <f t="shared" si="41"/>
        <v>No Group</v>
      </c>
      <c r="H639" s="70" t="s">
        <v>210</v>
      </c>
      <c r="I639" s="71" t="str">
        <f t="shared" si="40"/>
        <v>*637*</v>
      </c>
      <c r="J639" s="47"/>
      <c r="K639" s="83" t="str">
        <f t="shared" si="42"/>
        <v xml:space="preserve">    </v>
      </c>
      <c r="M639" s="62"/>
      <c r="N639" s="27"/>
      <c r="S639" s="27" t="b">
        <f t="shared" si="43"/>
        <v>0</v>
      </c>
    </row>
    <row r="640" spans="1:19" ht="62.25">
      <c r="A640" s="27">
        <v>638</v>
      </c>
      <c r="B640" s="94"/>
      <c r="C640" s="94"/>
      <c r="D640" s="95"/>
      <c r="E640" s="27"/>
      <c r="F640" s="27"/>
      <c r="G640" s="32" t="str">
        <f t="shared" si="41"/>
        <v>No Group</v>
      </c>
      <c r="H640" s="70" t="s">
        <v>210</v>
      </c>
      <c r="I640" s="71" t="str">
        <f t="shared" si="40"/>
        <v>*638*</v>
      </c>
      <c r="J640" s="47"/>
      <c r="K640" s="83" t="str">
        <f t="shared" si="42"/>
        <v xml:space="preserve">    </v>
      </c>
      <c r="M640" s="27"/>
      <c r="S640" s="27" t="b">
        <f t="shared" si="43"/>
        <v>0</v>
      </c>
    </row>
    <row r="641" spans="1:19" ht="62.25">
      <c r="A641" s="27">
        <v>639</v>
      </c>
      <c r="B641" s="94"/>
      <c r="C641" s="94"/>
      <c r="D641" s="95"/>
      <c r="E641" s="27"/>
      <c r="F641" s="27"/>
      <c r="G641" s="32" t="str">
        <f t="shared" si="41"/>
        <v>No Group</v>
      </c>
      <c r="H641" s="70" t="s">
        <v>210</v>
      </c>
      <c r="I641" s="71" t="str">
        <f t="shared" si="40"/>
        <v>*639*</v>
      </c>
      <c r="J641" s="47"/>
      <c r="K641" s="83" t="str">
        <f t="shared" si="42"/>
        <v xml:space="preserve">    </v>
      </c>
      <c r="M641" s="27"/>
      <c r="S641" s="27" t="b">
        <f t="shared" si="43"/>
        <v>0</v>
      </c>
    </row>
    <row r="642" spans="1:19" ht="62.25">
      <c r="A642" s="27">
        <v>640</v>
      </c>
      <c r="B642" s="94"/>
      <c r="C642" s="94"/>
      <c r="D642" s="95"/>
      <c r="E642" s="27"/>
      <c r="F642" s="27"/>
      <c r="G642" s="32" t="str">
        <f t="shared" si="41"/>
        <v>No Group</v>
      </c>
      <c r="H642" s="70" t="s">
        <v>210</v>
      </c>
      <c r="I642" s="71" t="str">
        <f t="shared" si="40"/>
        <v>*640*</v>
      </c>
      <c r="J642" s="47"/>
      <c r="K642" s="83" t="str">
        <f t="shared" si="42"/>
        <v xml:space="preserve">    </v>
      </c>
      <c r="M642" s="27"/>
      <c r="S642" s="27" t="b">
        <f t="shared" si="43"/>
        <v>0</v>
      </c>
    </row>
    <row r="643" spans="1:19" ht="62.25">
      <c r="A643" s="27">
        <v>641</v>
      </c>
      <c r="B643" s="94"/>
      <c r="C643" s="94"/>
      <c r="D643" s="95"/>
      <c r="E643" s="27"/>
      <c r="F643" s="27"/>
      <c r="G643" s="32" t="str">
        <f t="shared" si="41"/>
        <v>No Group</v>
      </c>
      <c r="H643" s="70" t="s">
        <v>210</v>
      </c>
      <c r="I643" s="71" t="str">
        <f t="shared" ref="I643:I706" si="44">CONCATENATE(H643,A643,H643)</f>
        <v>*641*</v>
      </c>
      <c r="J643" s="47"/>
      <c r="K643" s="83" t="str">
        <f t="shared" si="42"/>
        <v xml:space="preserve">    </v>
      </c>
      <c r="M643" s="27"/>
      <c r="S643" s="27" t="b">
        <f t="shared" si="43"/>
        <v>0</v>
      </c>
    </row>
    <row r="644" spans="1:19" ht="62.25">
      <c r="A644" s="27">
        <v>642</v>
      </c>
      <c r="B644" s="94"/>
      <c r="C644" s="94"/>
      <c r="D644" s="95"/>
      <c r="E644" s="27"/>
      <c r="F644" s="27"/>
      <c r="G644" s="32" t="str">
        <f t="shared" ref="G644:G707" si="45">IF(D644=8,"Cadet",IF(D644=7,"Cadet",IF(D644=6,"56",IF(D644=5,"56",IF(D644=4,"34",IF(D644=3,"34","No Group"))))))</f>
        <v>No Group</v>
      </c>
      <c r="H644" s="70" t="s">
        <v>210</v>
      </c>
      <c r="I644" s="71" t="str">
        <f t="shared" si="44"/>
        <v>*642*</v>
      </c>
      <c r="J644" s="47"/>
      <c r="K644" s="83" t="str">
        <f t="shared" si="42"/>
        <v xml:space="preserve">    </v>
      </c>
      <c r="L644" s="27"/>
      <c r="M644" s="27"/>
      <c r="N644" s="27"/>
      <c r="O644" s="27"/>
      <c r="P644" s="27"/>
      <c r="Q644" s="27"/>
      <c r="S644" s="27" t="b">
        <f t="shared" si="43"/>
        <v>0</v>
      </c>
    </row>
    <row r="645" spans="1:19" ht="62.25">
      <c r="A645" s="27">
        <v>643</v>
      </c>
      <c r="B645" s="94"/>
      <c r="C645" s="94"/>
      <c r="D645" s="95"/>
      <c r="E645" s="27"/>
      <c r="F645" s="27"/>
      <c r="G645" s="32" t="str">
        <f t="shared" si="45"/>
        <v>No Group</v>
      </c>
      <c r="H645" s="70" t="s">
        <v>210</v>
      </c>
      <c r="I645" s="71" t="str">
        <f t="shared" si="44"/>
        <v>*643*</v>
      </c>
      <c r="J645" s="47"/>
      <c r="K645" s="83" t="str">
        <f t="shared" si="42"/>
        <v xml:space="preserve">    </v>
      </c>
      <c r="L645" s="27"/>
      <c r="M645" s="27"/>
      <c r="N645" s="27"/>
      <c r="O645" s="27"/>
      <c r="P645" s="27"/>
      <c r="Q645" s="27"/>
      <c r="S645" s="27" t="b">
        <f t="shared" si="43"/>
        <v>0</v>
      </c>
    </row>
    <row r="646" spans="1:19" ht="62.25">
      <c r="A646" s="27">
        <v>644</v>
      </c>
      <c r="B646" s="94"/>
      <c r="C646" s="94"/>
      <c r="D646" s="95"/>
      <c r="E646" s="27"/>
      <c r="F646" s="27"/>
      <c r="G646" s="32" t="str">
        <f t="shared" si="45"/>
        <v>No Group</v>
      </c>
      <c r="H646" s="70" t="s">
        <v>210</v>
      </c>
      <c r="I646" s="71" t="str">
        <f t="shared" si="44"/>
        <v>*644*</v>
      </c>
      <c r="J646" s="47"/>
      <c r="K646" s="83" t="str">
        <f t="shared" si="42"/>
        <v xml:space="preserve">    </v>
      </c>
      <c r="M646" s="27"/>
      <c r="S646" s="27" t="b">
        <f t="shared" si="43"/>
        <v>0</v>
      </c>
    </row>
    <row r="647" spans="1:19" ht="62.25">
      <c r="A647" s="27">
        <v>645</v>
      </c>
      <c r="B647" s="94"/>
      <c r="C647" s="94"/>
      <c r="D647" s="95"/>
      <c r="E647" s="27"/>
      <c r="F647" s="27"/>
      <c r="G647" s="32" t="str">
        <f t="shared" si="45"/>
        <v>No Group</v>
      </c>
      <c r="H647" s="70" t="s">
        <v>210</v>
      </c>
      <c r="I647" s="71" t="str">
        <f t="shared" si="44"/>
        <v>*645*</v>
      </c>
      <c r="J647" s="47"/>
      <c r="K647" s="83" t="str">
        <f t="shared" ref="K647:K710" si="46">CONCATENATE(B647," ",C647," ",D647," ",F647," ",E647)</f>
        <v xml:space="preserve">    </v>
      </c>
      <c r="M647" s="62"/>
      <c r="S647" s="27" t="b">
        <f t="shared" si="43"/>
        <v>0</v>
      </c>
    </row>
    <row r="648" spans="1:19" ht="62.25">
      <c r="A648" s="27">
        <v>646</v>
      </c>
      <c r="B648" s="94"/>
      <c r="C648" s="94"/>
      <c r="D648" s="95"/>
      <c r="E648" s="27"/>
      <c r="F648" s="27"/>
      <c r="G648" s="32" t="str">
        <f t="shared" si="45"/>
        <v>No Group</v>
      </c>
      <c r="H648" s="70" t="s">
        <v>210</v>
      </c>
      <c r="I648" s="71" t="str">
        <f t="shared" si="44"/>
        <v>*646*</v>
      </c>
      <c r="J648" s="47"/>
      <c r="K648" s="83" t="str">
        <f t="shared" si="46"/>
        <v xml:space="preserve">    </v>
      </c>
      <c r="M648" s="27"/>
      <c r="S648" s="27" t="b">
        <f t="shared" si="43"/>
        <v>0</v>
      </c>
    </row>
    <row r="649" spans="1:19" ht="62.25">
      <c r="A649" s="27">
        <v>647</v>
      </c>
      <c r="B649" s="94"/>
      <c r="C649" s="94"/>
      <c r="D649" s="95"/>
      <c r="E649" s="27"/>
      <c r="F649" s="27"/>
      <c r="G649" s="32" t="str">
        <f t="shared" si="45"/>
        <v>No Group</v>
      </c>
      <c r="H649" s="70" t="s">
        <v>210</v>
      </c>
      <c r="I649" s="71" t="str">
        <f t="shared" si="44"/>
        <v>*647*</v>
      </c>
      <c r="J649" s="47"/>
      <c r="K649" s="83" t="str">
        <f t="shared" si="46"/>
        <v xml:space="preserve">    </v>
      </c>
      <c r="M649" s="62"/>
      <c r="S649" s="27" t="b">
        <f t="shared" si="43"/>
        <v>0</v>
      </c>
    </row>
    <row r="650" spans="1:19" ht="62.25">
      <c r="A650" s="27">
        <v>648</v>
      </c>
      <c r="B650" s="94"/>
      <c r="C650" s="94"/>
      <c r="D650" s="95"/>
      <c r="E650" s="27"/>
      <c r="F650" s="27"/>
      <c r="G650" s="32" t="str">
        <f t="shared" si="45"/>
        <v>No Group</v>
      </c>
      <c r="H650" s="70" t="s">
        <v>210</v>
      </c>
      <c r="I650" s="71" t="str">
        <f t="shared" si="44"/>
        <v>*648*</v>
      </c>
      <c r="J650" s="47"/>
      <c r="K650" s="83" t="str">
        <f t="shared" si="46"/>
        <v xml:space="preserve">    </v>
      </c>
      <c r="M650" s="27"/>
      <c r="S650" s="27" t="b">
        <f t="shared" si="43"/>
        <v>0</v>
      </c>
    </row>
    <row r="651" spans="1:19" ht="62.25">
      <c r="A651" s="27">
        <v>649</v>
      </c>
      <c r="B651" s="96"/>
      <c r="C651" s="96"/>
      <c r="D651" s="95"/>
      <c r="E651" s="27"/>
      <c r="F651" s="27"/>
      <c r="G651" s="32" t="str">
        <f t="shared" si="45"/>
        <v>No Group</v>
      </c>
      <c r="H651" s="70" t="s">
        <v>210</v>
      </c>
      <c r="I651" s="71" t="str">
        <f t="shared" si="44"/>
        <v>*649*</v>
      </c>
      <c r="J651" s="47"/>
      <c r="K651" s="83" t="str">
        <f t="shared" si="46"/>
        <v xml:space="preserve">    </v>
      </c>
      <c r="L651" s="27"/>
      <c r="M651" s="27"/>
      <c r="N651" s="27"/>
      <c r="O651" s="27"/>
      <c r="P651" s="27"/>
      <c r="Q651" s="27"/>
      <c r="S651" s="27" t="b">
        <f t="shared" si="43"/>
        <v>0</v>
      </c>
    </row>
    <row r="652" spans="1:19" ht="62.25">
      <c r="A652" s="27">
        <v>650</v>
      </c>
      <c r="B652" s="96"/>
      <c r="C652" s="96"/>
      <c r="D652" s="95"/>
      <c r="E652" s="27"/>
      <c r="F652" s="27"/>
      <c r="G652" s="32" t="str">
        <f t="shared" si="45"/>
        <v>No Group</v>
      </c>
      <c r="H652" s="70" t="s">
        <v>210</v>
      </c>
      <c r="I652" s="71" t="str">
        <f t="shared" si="44"/>
        <v>*650*</v>
      </c>
      <c r="J652" s="47"/>
      <c r="K652" s="83" t="str">
        <f t="shared" si="46"/>
        <v xml:space="preserve">    </v>
      </c>
      <c r="L652" s="27"/>
      <c r="M652" s="27"/>
      <c r="N652" s="27"/>
      <c r="O652" s="27"/>
      <c r="P652" s="27"/>
      <c r="Q652" s="27"/>
      <c r="S652" s="27" t="b">
        <f t="shared" si="43"/>
        <v>0</v>
      </c>
    </row>
    <row r="653" spans="1:19" ht="62.25">
      <c r="A653" s="27">
        <v>651</v>
      </c>
      <c r="B653" s="94"/>
      <c r="C653" s="94"/>
      <c r="D653" s="95"/>
      <c r="E653" s="27"/>
      <c r="F653" s="27"/>
      <c r="G653" s="32" t="str">
        <f t="shared" si="45"/>
        <v>No Group</v>
      </c>
      <c r="H653" s="70" t="s">
        <v>210</v>
      </c>
      <c r="I653" s="71" t="str">
        <f t="shared" si="44"/>
        <v>*651*</v>
      </c>
      <c r="J653" s="47"/>
      <c r="K653" s="83" t="str">
        <f t="shared" si="46"/>
        <v xml:space="preserve">    </v>
      </c>
      <c r="L653" s="27"/>
      <c r="M653" s="27"/>
      <c r="S653" s="27" t="b">
        <f t="shared" si="43"/>
        <v>0</v>
      </c>
    </row>
    <row r="654" spans="1:19" ht="62.25">
      <c r="A654" s="27">
        <v>652</v>
      </c>
      <c r="B654" s="27"/>
      <c r="C654" s="27"/>
      <c r="D654" s="27"/>
      <c r="E654" s="27"/>
      <c r="F654" s="27"/>
      <c r="G654" s="32" t="str">
        <f t="shared" si="45"/>
        <v>No Group</v>
      </c>
      <c r="H654" s="70" t="s">
        <v>210</v>
      </c>
      <c r="I654" s="71" t="str">
        <f t="shared" si="44"/>
        <v>*652*</v>
      </c>
      <c r="J654" s="47"/>
      <c r="K654" s="83" t="str">
        <f t="shared" si="46"/>
        <v xml:space="preserve">    </v>
      </c>
      <c r="M654" s="27"/>
      <c r="S654" s="27" t="b">
        <f t="shared" si="43"/>
        <v>0</v>
      </c>
    </row>
    <row r="655" spans="1:19" ht="62.25">
      <c r="A655" s="27">
        <v>653</v>
      </c>
      <c r="B655" s="27"/>
      <c r="C655" s="27"/>
      <c r="D655" s="27"/>
      <c r="E655" s="27"/>
      <c r="F655" s="27"/>
      <c r="G655" s="32" t="str">
        <f t="shared" si="45"/>
        <v>No Group</v>
      </c>
      <c r="H655" s="70" t="s">
        <v>210</v>
      </c>
      <c r="I655" s="71" t="str">
        <f t="shared" si="44"/>
        <v>*653*</v>
      </c>
      <c r="J655" s="47"/>
      <c r="K655" s="83" t="str">
        <f t="shared" si="46"/>
        <v xml:space="preserve">    </v>
      </c>
      <c r="M655" s="27"/>
      <c r="S655" s="27" t="b">
        <f t="shared" si="43"/>
        <v>0</v>
      </c>
    </row>
    <row r="656" spans="1:19" ht="62.25">
      <c r="A656" s="27">
        <v>654</v>
      </c>
      <c r="B656" s="27"/>
      <c r="C656" s="27"/>
      <c r="D656" s="27"/>
      <c r="E656" s="27"/>
      <c r="F656" s="27"/>
      <c r="G656" s="32" t="str">
        <f t="shared" si="45"/>
        <v>No Group</v>
      </c>
      <c r="H656" s="70" t="s">
        <v>210</v>
      </c>
      <c r="I656" s="71" t="str">
        <f t="shared" si="44"/>
        <v>*654*</v>
      </c>
      <c r="J656" s="47"/>
      <c r="K656" s="83" t="str">
        <f t="shared" si="46"/>
        <v xml:space="preserve">    </v>
      </c>
      <c r="M656" s="27"/>
      <c r="S656" s="27" t="b">
        <f t="shared" ref="S656:S719" si="47">EXACT(A656,A657)</f>
        <v>0</v>
      </c>
    </row>
    <row r="657" spans="1:19" ht="62.25">
      <c r="A657" s="27">
        <v>655</v>
      </c>
      <c r="B657" s="27"/>
      <c r="C657" s="27"/>
      <c r="D657" s="27"/>
      <c r="E657" s="27"/>
      <c r="F657" s="27"/>
      <c r="G657" s="32" t="str">
        <f t="shared" si="45"/>
        <v>No Group</v>
      </c>
      <c r="H657" s="70" t="s">
        <v>210</v>
      </c>
      <c r="I657" s="71" t="str">
        <f t="shared" si="44"/>
        <v>*655*</v>
      </c>
      <c r="J657" s="47"/>
      <c r="K657" s="83" t="str">
        <f t="shared" si="46"/>
        <v xml:space="preserve">    </v>
      </c>
      <c r="L657" s="27"/>
      <c r="M657" s="27"/>
      <c r="S657" s="27" t="b">
        <f t="shared" si="47"/>
        <v>0</v>
      </c>
    </row>
    <row r="658" spans="1:19" ht="62.25">
      <c r="A658" s="27">
        <v>656</v>
      </c>
      <c r="B658" s="27"/>
      <c r="C658" s="27"/>
      <c r="D658" s="27"/>
      <c r="E658" s="27"/>
      <c r="F658" s="27"/>
      <c r="G658" s="32" t="str">
        <f t="shared" si="45"/>
        <v>No Group</v>
      </c>
      <c r="H658" s="70" t="s">
        <v>210</v>
      </c>
      <c r="I658" s="71" t="str">
        <f t="shared" si="44"/>
        <v>*656*</v>
      </c>
      <c r="J658" s="47"/>
      <c r="K658" s="83" t="str">
        <f t="shared" si="46"/>
        <v xml:space="preserve">    </v>
      </c>
      <c r="M658" s="27"/>
      <c r="S658" s="27" t="b">
        <f t="shared" si="47"/>
        <v>0</v>
      </c>
    </row>
    <row r="659" spans="1:19" ht="62.25">
      <c r="A659" s="27">
        <v>657</v>
      </c>
      <c r="B659" s="27"/>
      <c r="C659" s="27"/>
      <c r="D659" s="27"/>
      <c r="E659" s="27"/>
      <c r="F659" s="27"/>
      <c r="G659" s="32" t="str">
        <f t="shared" si="45"/>
        <v>No Group</v>
      </c>
      <c r="H659" s="70" t="s">
        <v>210</v>
      </c>
      <c r="I659" s="71" t="str">
        <f t="shared" si="44"/>
        <v>*657*</v>
      </c>
      <c r="J659" s="47"/>
      <c r="K659" s="83" t="str">
        <f t="shared" si="46"/>
        <v xml:space="preserve">    </v>
      </c>
      <c r="L659" s="27"/>
      <c r="M659" s="27"/>
      <c r="S659" s="27" t="b">
        <f t="shared" si="47"/>
        <v>0</v>
      </c>
    </row>
    <row r="660" spans="1:19" ht="62.25">
      <c r="A660" s="27">
        <v>658</v>
      </c>
      <c r="B660" s="27"/>
      <c r="C660" s="27"/>
      <c r="D660" s="27"/>
      <c r="E660" s="27"/>
      <c r="F660" s="27"/>
      <c r="G660" s="32" t="str">
        <f t="shared" si="45"/>
        <v>No Group</v>
      </c>
      <c r="H660" s="70" t="s">
        <v>210</v>
      </c>
      <c r="I660" s="71" t="str">
        <f t="shared" si="44"/>
        <v>*658*</v>
      </c>
      <c r="J660" s="47"/>
      <c r="K660" s="83" t="str">
        <f t="shared" si="46"/>
        <v xml:space="preserve">    </v>
      </c>
      <c r="L660" s="27"/>
      <c r="M660" s="27"/>
      <c r="S660" s="27" t="b">
        <f t="shared" si="47"/>
        <v>0</v>
      </c>
    </row>
    <row r="661" spans="1:19" ht="62.25">
      <c r="A661" s="27">
        <v>659</v>
      </c>
      <c r="B661" s="27"/>
      <c r="C661" s="27"/>
      <c r="D661" s="27"/>
      <c r="E661" s="27"/>
      <c r="F661" s="27"/>
      <c r="G661" s="32" t="str">
        <f t="shared" si="45"/>
        <v>No Group</v>
      </c>
      <c r="H661" s="70" t="s">
        <v>210</v>
      </c>
      <c r="I661" s="71" t="str">
        <f t="shared" si="44"/>
        <v>*659*</v>
      </c>
      <c r="J661" s="47"/>
      <c r="K661" s="83" t="str">
        <f t="shared" si="46"/>
        <v xml:space="preserve">    </v>
      </c>
      <c r="L661" s="27"/>
      <c r="M661" s="27"/>
      <c r="S661" s="27" t="b">
        <f t="shared" si="47"/>
        <v>0</v>
      </c>
    </row>
    <row r="662" spans="1:19" ht="62.25">
      <c r="A662" s="27">
        <v>660</v>
      </c>
      <c r="B662" s="27"/>
      <c r="C662" s="27"/>
      <c r="D662" s="27"/>
      <c r="E662" s="27"/>
      <c r="F662" s="27"/>
      <c r="G662" s="32" t="str">
        <f t="shared" si="45"/>
        <v>No Group</v>
      </c>
      <c r="H662" s="70" t="s">
        <v>210</v>
      </c>
      <c r="I662" s="71" t="str">
        <f t="shared" si="44"/>
        <v>*660*</v>
      </c>
      <c r="J662" s="47"/>
      <c r="K662" s="83" t="str">
        <f t="shared" si="46"/>
        <v xml:space="preserve">    </v>
      </c>
      <c r="M662" s="27"/>
      <c r="S662" s="27" t="b">
        <f t="shared" si="47"/>
        <v>0</v>
      </c>
    </row>
    <row r="663" spans="1:19" ht="62.25">
      <c r="A663" s="27">
        <v>661</v>
      </c>
      <c r="B663" s="27"/>
      <c r="C663" s="27"/>
      <c r="D663" s="27"/>
      <c r="E663" s="27"/>
      <c r="F663" s="27"/>
      <c r="G663" s="32" t="str">
        <f t="shared" si="45"/>
        <v>No Group</v>
      </c>
      <c r="H663" s="70" t="s">
        <v>210</v>
      </c>
      <c r="I663" s="71" t="str">
        <f t="shared" si="44"/>
        <v>*661*</v>
      </c>
      <c r="J663" s="47"/>
      <c r="K663" s="83" t="str">
        <f t="shared" si="46"/>
        <v xml:space="preserve">    </v>
      </c>
      <c r="L663" s="27"/>
      <c r="M663" s="27"/>
      <c r="S663" s="27" t="b">
        <f t="shared" si="47"/>
        <v>0</v>
      </c>
    </row>
    <row r="664" spans="1:19" ht="62.25">
      <c r="A664" s="27">
        <v>662</v>
      </c>
      <c r="B664" s="27"/>
      <c r="C664" s="27"/>
      <c r="D664" s="27"/>
      <c r="E664" s="27"/>
      <c r="F664" s="27"/>
      <c r="G664" s="32" t="str">
        <f t="shared" si="45"/>
        <v>No Group</v>
      </c>
      <c r="H664" s="70" t="s">
        <v>210</v>
      </c>
      <c r="I664" s="71" t="str">
        <f t="shared" si="44"/>
        <v>*662*</v>
      </c>
      <c r="J664" s="47"/>
      <c r="K664" s="83" t="str">
        <f t="shared" si="46"/>
        <v xml:space="preserve">    </v>
      </c>
      <c r="L664" s="27"/>
      <c r="M664" s="27"/>
      <c r="S664" s="27" t="b">
        <f t="shared" si="47"/>
        <v>0</v>
      </c>
    </row>
    <row r="665" spans="1:19" ht="62.25">
      <c r="A665" s="27">
        <v>663</v>
      </c>
      <c r="B665" s="27"/>
      <c r="C665" s="27"/>
      <c r="D665" s="27"/>
      <c r="E665" s="27"/>
      <c r="F665" s="27"/>
      <c r="G665" s="32" t="str">
        <f t="shared" si="45"/>
        <v>No Group</v>
      </c>
      <c r="H665" s="70" t="s">
        <v>210</v>
      </c>
      <c r="I665" s="71" t="str">
        <f t="shared" si="44"/>
        <v>*663*</v>
      </c>
      <c r="J665" s="47"/>
      <c r="K665" s="83" t="str">
        <f t="shared" si="46"/>
        <v xml:space="preserve">    </v>
      </c>
      <c r="L665" s="27"/>
      <c r="M665" s="27"/>
      <c r="S665" s="27" t="b">
        <f t="shared" si="47"/>
        <v>0</v>
      </c>
    </row>
    <row r="666" spans="1:19" ht="62.25">
      <c r="A666" s="27">
        <v>664</v>
      </c>
      <c r="B666" s="27"/>
      <c r="C666" s="27"/>
      <c r="D666" s="27"/>
      <c r="E666" s="27"/>
      <c r="F666" s="27"/>
      <c r="G666" s="32" t="str">
        <f t="shared" si="45"/>
        <v>No Group</v>
      </c>
      <c r="H666" s="70" t="s">
        <v>210</v>
      </c>
      <c r="I666" s="71" t="str">
        <f t="shared" si="44"/>
        <v>*664*</v>
      </c>
      <c r="J666" s="47"/>
      <c r="K666" s="83" t="str">
        <f t="shared" si="46"/>
        <v xml:space="preserve">    </v>
      </c>
      <c r="M666" s="27"/>
      <c r="S666" s="27" t="b">
        <f t="shared" si="47"/>
        <v>0</v>
      </c>
    </row>
    <row r="667" spans="1:19" ht="62.25">
      <c r="A667" s="27">
        <v>665</v>
      </c>
      <c r="B667" s="27"/>
      <c r="C667" s="27"/>
      <c r="D667" s="27"/>
      <c r="E667" s="27"/>
      <c r="F667" s="27"/>
      <c r="G667" s="32" t="str">
        <f t="shared" si="45"/>
        <v>No Group</v>
      </c>
      <c r="H667" s="70" t="s">
        <v>210</v>
      </c>
      <c r="I667" s="71" t="str">
        <f t="shared" si="44"/>
        <v>*665*</v>
      </c>
      <c r="J667" s="47"/>
      <c r="K667" s="83" t="str">
        <f t="shared" si="46"/>
        <v xml:space="preserve">    </v>
      </c>
      <c r="M667" s="27"/>
      <c r="S667" s="27" t="b">
        <f t="shared" si="47"/>
        <v>0</v>
      </c>
    </row>
    <row r="668" spans="1:19" ht="62.25">
      <c r="A668" s="27">
        <v>666</v>
      </c>
      <c r="B668" s="27"/>
      <c r="C668" s="27"/>
      <c r="D668" s="27"/>
      <c r="E668" s="27"/>
      <c r="F668" s="27"/>
      <c r="G668" s="32" t="str">
        <f t="shared" si="45"/>
        <v>No Group</v>
      </c>
      <c r="H668" s="70" t="s">
        <v>210</v>
      </c>
      <c r="I668" s="71" t="str">
        <f t="shared" si="44"/>
        <v>*666*</v>
      </c>
      <c r="J668" s="47"/>
      <c r="K668" s="83" t="str">
        <f t="shared" si="46"/>
        <v xml:space="preserve">    </v>
      </c>
      <c r="M668" s="27"/>
      <c r="S668" s="27" t="b">
        <f t="shared" si="47"/>
        <v>0</v>
      </c>
    </row>
    <row r="669" spans="1:19" ht="62.25">
      <c r="A669" s="27">
        <v>667</v>
      </c>
      <c r="B669" s="27"/>
      <c r="C669" s="27"/>
      <c r="D669" s="27"/>
      <c r="E669" s="27"/>
      <c r="F669" s="27"/>
      <c r="G669" s="32" t="str">
        <f t="shared" si="45"/>
        <v>No Group</v>
      </c>
      <c r="H669" s="70" t="s">
        <v>210</v>
      </c>
      <c r="I669" s="71" t="str">
        <f t="shared" si="44"/>
        <v>*667*</v>
      </c>
      <c r="J669" s="47"/>
      <c r="K669" s="83" t="str">
        <f t="shared" si="46"/>
        <v xml:space="preserve">    </v>
      </c>
      <c r="L669" s="27"/>
      <c r="M669" s="27"/>
      <c r="S669" s="27" t="b">
        <f t="shared" si="47"/>
        <v>0</v>
      </c>
    </row>
    <row r="670" spans="1:19" ht="62.25">
      <c r="A670" s="27">
        <v>668</v>
      </c>
      <c r="B670" s="27"/>
      <c r="C670" s="27"/>
      <c r="D670" s="27"/>
      <c r="E670" s="27"/>
      <c r="F670" s="27"/>
      <c r="G670" s="32" t="str">
        <f t="shared" si="45"/>
        <v>No Group</v>
      </c>
      <c r="H670" s="70" t="s">
        <v>210</v>
      </c>
      <c r="I670" s="71" t="str">
        <f t="shared" si="44"/>
        <v>*668*</v>
      </c>
      <c r="J670" s="47"/>
      <c r="K670" s="83" t="str">
        <f t="shared" si="46"/>
        <v xml:space="preserve">    </v>
      </c>
      <c r="M670" s="27"/>
      <c r="S670" s="27" t="b">
        <f t="shared" si="47"/>
        <v>0</v>
      </c>
    </row>
    <row r="671" spans="1:19" ht="62.25">
      <c r="A671" s="27">
        <v>669</v>
      </c>
      <c r="B671" s="27"/>
      <c r="C671" s="27"/>
      <c r="D671" s="27"/>
      <c r="E671" s="27"/>
      <c r="F671" s="27"/>
      <c r="G671" s="32" t="str">
        <f t="shared" si="45"/>
        <v>No Group</v>
      </c>
      <c r="H671" s="70" t="s">
        <v>210</v>
      </c>
      <c r="I671" s="71" t="str">
        <f t="shared" si="44"/>
        <v>*669*</v>
      </c>
      <c r="J671" s="47"/>
      <c r="K671" s="83" t="str">
        <f t="shared" si="46"/>
        <v xml:space="preserve">    </v>
      </c>
      <c r="M671" s="27"/>
      <c r="S671" s="27" t="b">
        <f t="shared" si="47"/>
        <v>0</v>
      </c>
    </row>
    <row r="672" spans="1:19" ht="62.25">
      <c r="A672" s="27">
        <v>670</v>
      </c>
      <c r="B672" s="27"/>
      <c r="C672" s="27"/>
      <c r="D672" s="27"/>
      <c r="E672" s="27"/>
      <c r="F672" s="27"/>
      <c r="G672" s="32" t="str">
        <f t="shared" si="45"/>
        <v>No Group</v>
      </c>
      <c r="H672" s="70" t="s">
        <v>210</v>
      </c>
      <c r="I672" s="71" t="str">
        <f t="shared" si="44"/>
        <v>*670*</v>
      </c>
      <c r="J672" s="47"/>
      <c r="K672" s="83" t="str">
        <f t="shared" si="46"/>
        <v xml:space="preserve">    </v>
      </c>
      <c r="M672" s="27"/>
      <c r="S672" s="27" t="b">
        <f t="shared" si="47"/>
        <v>0</v>
      </c>
    </row>
    <row r="673" spans="1:19" ht="62.25">
      <c r="A673" s="27">
        <v>671</v>
      </c>
      <c r="B673" s="27"/>
      <c r="C673" s="27"/>
      <c r="D673" s="27"/>
      <c r="E673" s="27"/>
      <c r="F673" s="27"/>
      <c r="G673" s="32" t="str">
        <f t="shared" si="45"/>
        <v>No Group</v>
      </c>
      <c r="H673" s="70" t="s">
        <v>210</v>
      </c>
      <c r="I673" s="71" t="str">
        <f t="shared" si="44"/>
        <v>*671*</v>
      </c>
      <c r="J673" s="47"/>
      <c r="K673" s="83" t="str">
        <f t="shared" si="46"/>
        <v xml:space="preserve">    </v>
      </c>
      <c r="M673" s="27"/>
      <c r="S673" s="27" t="b">
        <f t="shared" si="47"/>
        <v>0</v>
      </c>
    </row>
    <row r="674" spans="1:19" ht="62.25">
      <c r="A674" s="27">
        <v>672</v>
      </c>
      <c r="B674" s="27"/>
      <c r="C674" s="27"/>
      <c r="D674" s="27"/>
      <c r="E674" s="27"/>
      <c r="F674" s="27"/>
      <c r="G674" s="32" t="str">
        <f t="shared" si="45"/>
        <v>No Group</v>
      </c>
      <c r="H674" s="70" t="s">
        <v>210</v>
      </c>
      <c r="I674" s="71" t="str">
        <f t="shared" si="44"/>
        <v>*672*</v>
      </c>
      <c r="J674" s="47"/>
      <c r="K674" s="83" t="str">
        <f t="shared" si="46"/>
        <v xml:space="preserve">    </v>
      </c>
      <c r="M674" s="27"/>
      <c r="S674" s="27" t="b">
        <f t="shared" si="47"/>
        <v>0</v>
      </c>
    </row>
    <row r="675" spans="1:19" ht="62.25">
      <c r="A675" s="27">
        <v>673</v>
      </c>
      <c r="B675" s="25"/>
      <c r="C675" s="25"/>
      <c r="D675" s="27"/>
      <c r="E675" s="27"/>
      <c r="F675" s="27"/>
      <c r="G675" s="32" t="str">
        <f t="shared" si="45"/>
        <v>No Group</v>
      </c>
      <c r="H675" s="70" t="s">
        <v>210</v>
      </c>
      <c r="I675" s="71" t="str">
        <f t="shared" si="44"/>
        <v>*673*</v>
      </c>
      <c r="J675" s="47"/>
      <c r="K675" s="83" t="str">
        <f t="shared" si="46"/>
        <v xml:space="preserve">    </v>
      </c>
      <c r="M675" s="27"/>
      <c r="S675" s="27" t="b">
        <f t="shared" si="47"/>
        <v>0</v>
      </c>
    </row>
    <row r="676" spans="1:19" ht="62.25">
      <c r="A676" s="27">
        <v>674</v>
      </c>
      <c r="B676" s="106"/>
      <c r="C676" s="106"/>
      <c r="D676" s="27"/>
      <c r="E676" s="27"/>
      <c r="F676" s="27"/>
      <c r="G676" s="32" t="str">
        <f t="shared" si="45"/>
        <v>No Group</v>
      </c>
      <c r="H676" s="70" t="s">
        <v>210</v>
      </c>
      <c r="I676" s="71" t="str">
        <f t="shared" si="44"/>
        <v>*674*</v>
      </c>
      <c r="J676" s="47"/>
      <c r="K676" s="83" t="str">
        <f t="shared" si="46"/>
        <v xml:space="preserve">    </v>
      </c>
      <c r="L676" s="19"/>
      <c r="M676" s="27"/>
      <c r="S676" s="27" t="b">
        <f t="shared" si="47"/>
        <v>0</v>
      </c>
    </row>
    <row r="677" spans="1:19" ht="62.25">
      <c r="A677" s="27">
        <v>675</v>
      </c>
      <c r="B677" s="25"/>
      <c r="C677" s="25"/>
      <c r="D677" s="27"/>
      <c r="E677" s="27"/>
      <c r="F677" s="27"/>
      <c r="G677" s="32" t="str">
        <f t="shared" si="45"/>
        <v>No Group</v>
      </c>
      <c r="H677" s="70" t="s">
        <v>210</v>
      </c>
      <c r="I677" s="71" t="str">
        <f t="shared" si="44"/>
        <v>*675*</v>
      </c>
      <c r="J677" s="47"/>
      <c r="K677" s="83" t="str">
        <f t="shared" si="46"/>
        <v xml:space="preserve">    </v>
      </c>
      <c r="M677" s="27"/>
      <c r="S677" s="27" t="b">
        <f t="shared" si="47"/>
        <v>0</v>
      </c>
    </row>
    <row r="678" spans="1:19" ht="62.25">
      <c r="A678" s="27">
        <v>676</v>
      </c>
      <c r="B678" s="25"/>
      <c r="C678" s="25"/>
      <c r="D678" s="27"/>
      <c r="E678" s="27"/>
      <c r="F678" s="27"/>
      <c r="G678" s="32" t="str">
        <f t="shared" si="45"/>
        <v>No Group</v>
      </c>
      <c r="H678" s="70" t="s">
        <v>210</v>
      </c>
      <c r="I678" s="71" t="str">
        <f t="shared" si="44"/>
        <v>*676*</v>
      </c>
      <c r="J678" s="47"/>
      <c r="K678" s="83" t="str">
        <f t="shared" si="46"/>
        <v xml:space="preserve">    </v>
      </c>
      <c r="M678" s="27"/>
      <c r="S678" s="27" t="b">
        <f t="shared" si="47"/>
        <v>0</v>
      </c>
    </row>
    <row r="679" spans="1:19" ht="62.25">
      <c r="A679" s="27">
        <v>677</v>
      </c>
      <c r="B679" s="106"/>
      <c r="C679" s="106"/>
      <c r="D679" s="27"/>
      <c r="E679" s="27"/>
      <c r="F679" s="27"/>
      <c r="G679" s="32" t="str">
        <f t="shared" si="45"/>
        <v>No Group</v>
      </c>
      <c r="H679" s="70" t="s">
        <v>210</v>
      </c>
      <c r="I679" s="71" t="str">
        <f t="shared" si="44"/>
        <v>*677*</v>
      </c>
      <c r="J679" s="47"/>
      <c r="K679" s="83" t="str">
        <f t="shared" si="46"/>
        <v xml:space="preserve">    </v>
      </c>
      <c r="M679" s="27"/>
      <c r="S679" s="27" t="b">
        <f t="shared" si="47"/>
        <v>0</v>
      </c>
    </row>
    <row r="680" spans="1:19" ht="62.25">
      <c r="A680" s="27">
        <v>678</v>
      </c>
      <c r="B680" s="25"/>
      <c r="C680" s="25"/>
      <c r="D680" s="27"/>
      <c r="E680" s="27"/>
      <c r="F680" s="27"/>
      <c r="G680" s="32" t="str">
        <f t="shared" si="45"/>
        <v>No Group</v>
      </c>
      <c r="H680" s="70" t="s">
        <v>210</v>
      </c>
      <c r="I680" s="71" t="str">
        <f t="shared" si="44"/>
        <v>*678*</v>
      </c>
      <c r="J680" s="47"/>
      <c r="K680" s="83" t="str">
        <f t="shared" si="46"/>
        <v xml:space="preserve">    </v>
      </c>
      <c r="M680" s="27"/>
      <c r="S680" s="27" t="b">
        <f t="shared" si="47"/>
        <v>0</v>
      </c>
    </row>
    <row r="681" spans="1:19" ht="62.25">
      <c r="A681" s="27">
        <v>679</v>
      </c>
      <c r="B681" s="25"/>
      <c r="C681" s="25"/>
      <c r="D681" s="27"/>
      <c r="E681" s="27"/>
      <c r="F681" s="27"/>
      <c r="G681" s="32" t="str">
        <f t="shared" si="45"/>
        <v>No Group</v>
      </c>
      <c r="H681" s="70" t="s">
        <v>210</v>
      </c>
      <c r="I681" s="71" t="str">
        <f t="shared" si="44"/>
        <v>*679*</v>
      </c>
      <c r="J681" s="47"/>
      <c r="K681" s="83" t="str">
        <f t="shared" si="46"/>
        <v xml:space="preserve">    </v>
      </c>
      <c r="M681" s="27"/>
      <c r="S681" s="27" t="b">
        <f t="shared" si="47"/>
        <v>0</v>
      </c>
    </row>
    <row r="682" spans="1:19" ht="62.25">
      <c r="A682" s="27">
        <v>680</v>
      </c>
      <c r="B682" s="106"/>
      <c r="C682" s="106"/>
      <c r="D682" s="27"/>
      <c r="E682" s="27"/>
      <c r="F682" s="27"/>
      <c r="G682" s="32" t="str">
        <f t="shared" si="45"/>
        <v>No Group</v>
      </c>
      <c r="H682" s="70" t="s">
        <v>210</v>
      </c>
      <c r="I682" s="71" t="str">
        <f t="shared" si="44"/>
        <v>*680*</v>
      </c>
      <c r="J682" s="47"/>
      <c r="K682" s="83" t="str">
        <f t="shared" si="46"/>
        <v xml:space="preserve">    </v>
      </c>
      <c r="M682" s="27"/>
      <c r="S682" s="27" t="b">
        <f t="shared" si="47"/>
        <v>0</v>
      </c>
    </row>
    <row r="683" spans="1:19" ht="62.25">
      <c r="A683" s="27">
        <v>681</v>
      </c>
      <c r="B683" s="25"/>
      <c r="C683" s="25"/>
      <c r="D683" s="27"/>
      <c r="E683" s="27"/>
      <c r="F683" s="27"/>
      <c r="G683" s="32" t="str">
        <f t="shared" si="45"/>
        <v>No Group</v>
      </c>
      <c r="H683" s="70" t="s">
        <v>210</v>
      </c>
      <c r="I683" s="71" t="str">
        <f t="shared" si="44"/>
        <v>*681*</v>
      </c>
      <c r="J683" s="47"/>
      <c r="K683" s="83" t="str">
        <f t="shared" si="46"/>
        <v xml:space="preserve">    </v>
      </c>
      <c r="M683" s="27"/>
      <c r="S683" s="27" t="b">
        <f t="shared" si="47"/>
        <v>0</v>
      </c>
    </row>
    <row r="684" spans="1:19" ht="62.25">
      <c r="A684" s="27">
        <v>682</v>
      </c>
      <c r="B684" s="25"/>
      <c r="C684" s="25"/>
      <c r="D684" s="27"/>
      <c r="E684" s="27"/>
      <c r="F684" s="27"/>
      <c r="G684" s="32" t="str">
        <f t="shared" si="45"/>
        <v>No Group</v>
      </c>
      <c r="H684" s="70" t="s">
        <v>210</v>
      </c>
      <c r="I684" s="71" t="str">
        <f t="shared" si="44"/>
        <v>*682*</v>
      </c>
      <c r="J684" s="47"/>
      <c r="K684" s="83" t="str">
        <f t="shared" si="46"/>
        <v xml:space="preserve">    </v>
      </c>
      <c r="M684" s="27"/>
      <c r="S684" s="27" t="b">
        <f t="shared" si="47"/>
        <v>0</v>
      </c>
    </row>
    <row r="685" spans="1:19" ht="62.25">
      <c r="A685" s="27">
        <v>683</v>
      </c>
      <c r="B685" s="25"/>
      <c r="C685" s="25"/>
      <c r="D685" s="27"/>
      <c r="E685" s="27"/>
      <c r="F685" s="27"/>
      <c r="G685" s="32" t="str">
        <f t="shared" si="45"/>
        <v>No Group</v>
      </c>
      <c r="H685" s="70" t="s">
        <v>210</v>
      </c>
      <c r="I685" s="71" t="str">
        <f t="shared" si="44"/>
        <v>*683*</v>
      </c>
      <c r="J685" s="47"/>
      <c r="K685" s="83" t="str">
        <f t="shared" si="46"/>
        <v xml:space="preserve">    </v>
      </c>
      <c r="S685" s="27" t="b">
        <f t="shared" si="47"/>
        <v>0</v>
      </c>
    </row>
    <row r="686" spans="1:19" ht="62.25">
      <c r="A686" s="27">
        <v>684</v>
      </c>
      <c r="B686" s="106"/>
      <c r="C686" s="106"/>
      <c r="D686" s="27"/>
      <c r="E686" s="27"/>
      <c r="F686" s="27"/>
      <c r="G686" s="32" t="str">
        <f t="shared" si="45"/>
        <v>No Group</v>
      </c>
      <c r="H686" s="70" t="s">
        <v>210</v>
      </c>
      <c r="I686" s="71" t="str">
        <f t="shared" si="44"/>
        <v>*684*</v>
      </c>
      <c r="J686" s="47"/>
      <c r="K686" s="83" t="str">
        <f t="shared" si="46"/>
        <v xml:space="preserve">    </v>
      </c>
      <c r="M686" s="27"/>
      <c r="S686" s="27" t="b">
        <f t="shared" si="47"/>
        <v>0</v>
      </c>
    </row>
    <row r="687" spans="1:19" ht="62.25">
      <c r="A687" s="27">
        <v>685</v>
      </c>
      <c r="B687" s="106"/>
      <c r="C687" s="106"/>
      <c r="D687" s="27"/>
      <c r="E687" s="27"/>
      <c r="F687" s="27"/>
      <c r="G687" s="32" t="str">
        <f t="shared" si="45"/>
        <v>No Group</v>
      </c>
      <c r="H687" s="70" t="s">
        <v>210</v>
      </c>
      <c r="I687" s="71" t="str">
        <f t="shared" si="44"/>
        <v>*685*</v>
      </c>
      <c r="J687" s="47"/>
      <c r="K687" s="83" t="str">
        <f t="shared" si="46"/>
        <v xml:space="preserve">    </v>
      </c>
      <c r="M687" s="27"/>
      <c r="S687" s="27" t="b">
        <f t="shared" si="47"/>
        <v>0</v>
      </c>
    </row>
    <row r="688" spans="1:19" ht="62.25">
      <c r="A688" s="27">
        <v>686</v>
      </c>
      <c r="B688" s="106"/>
      <c r="C688" s="106"/>
      <c r="D688" s="27"/>
      <c r="E688" s="27"/>
      <c r="F688" s="27"/>
      <c r="G688" s="32" t="str">
        <f t="shared" si="45"/>
        <v>No Group</v>
      </c>
      <c r="H688" s="70" t="s">
        <v>210</v>
      </c>
      <c r="I688" s="71" t="str">
        <f t="shared" si="44"/>
        <v>*686*</v>
      </c>
      <c r="J688" s="47"/>
      <c r="K688" s="83" t="str">
        <f t="shared" si="46"/>
        <v xml:space="preserve">    </v>
      </c>
      <c r="M688" s="27"/>
      <c r="S688" s="27" t="b">
        <f t="shared" si="47"/>
        <v>0</v>
      </c>
    </row>
    <row r="689" spans="1:19" ht="62.25">
      <c r="A689" s="27">
        <v>687</v>
      </c>
      <c r="B689" s="106"/>
      <c r="C689" s="106"/>
      <c r="D689" s="27"/>
      <c r="E689" s="27"/>
      <c r="F689" s="27"/>
      <c r="G689" s="32" t="str">
        <f t="shared" si="45"/>
        <v>No Group</v>
      </c>
      <c r="H689" s="70" t="s">
        <v>210</v>
      </c>
      <c r="I689" s="71" t="str">
        <f t="shared" si="44"/>
        <v>*687*</v>
      </c>
      <c r="J689" s="47"/>
      <c r="K689" s="83" t="str">
        <f t="shared" si="46"/>
        <v xml:space="preserve">    </v>
      </c>
      <c r="M689" s="27"/>
      <c r="S689" s="27" t="b">
        <f t="shared" si="47"/>
        <v>0</v>
      </c>
    </row>
    <row r="690" spans="1:19" ht="62.25">
      <c r="A690" s="27">
        <v>688</v>
      </c>
      <c r="B690" s="25"/>
      <c r="C690" s="25"/>
      <c r="D690" s="27"/>
      <c r="E690" s="27"/>
      <c r="F690" s="27"/>
      <c r="G690" s="32" t="str">
        <f t="shared" si="45"/>
        <v>No Group</v>
      </c>
      <c r="H690" s="70" t="s">
        <v>210</v>
      </c>
      <c r="I690" s="71" t="str">
        <f t="shared" si="44"/>
        <v>*688*</v>
      </c>
      <c r="J690" s="47"/>
      <c r="K690" s="83" t="str">
        <f t="shared" si="46"/>
        <v xml:space="preserve">    </v>
      </c>
      <c r="M690" s="27"/>
      <c r="S690" s="27" t="b">
        <f t="shared" si="47"/>
        <v>0</v>
      </c>
    </row>
    <row r="691" spans="1:19" ht="62.25">
      <c r="A691" s="27">
        <v>689</v>
      </c>
      <c r="B691" s="106"/>
      <c r="C691" s="106"/>
      <c r="D691" s="27"/>
      <c r="E691" s="27"/>
      <c r="F691" s="27"/>
      <c r="G691" s="32" t="str">
        <f t="shared" si="45"/>
        <v>No Group</v>
      </c>
      <c r="H691" s="70" t="s">
        <v>210</v>
      </c>
      <c r="I691" s="71" t="str">
        <f t="shared" si="44"/>
        <v>*689*</v>
      </c>
      <c r="J691" s="47"/>
      <c r="K691" s="83" t="str">
        <f t="shared" si="46"/>
        <v xml:space="preserve">    </v>
      </c>
      <c r="M691" s="27"/>
      <c r="S691" s="27" t="b">
        <f t="shared" si="47"/>
        <v>0</v>
      </c>
    </row>
    <row r="692" spans="1:19" ht="62.25">
      <c r="A692" s="27">
        <v>690</v>
      </c>
      <c r="B692" s="106"/>
      <c r="C692" s="106"/>
      <c r="D692" s="27"/>
      <c r="E692" s="27"/>
      <c r="F692" s="27"/>
      <c r="G692" s="32" t="str">
        <f t="shared" si="45"/>
        <v>No Group</v>
      </c>
      <c r="H692" s="70" t="s">
        <v>210</v>
      </c>
      <c r="I692" s="71" t="str">
        <f t="shared" si="44"/>
        <v>*690*</v>
      </c>
      <c r="J692" s="47"/>
      <c r="K692" s="83" t="str">
        <f t="shared" si="46"/>
        <v xml:space="preserve">    </v>
      </c>
      <c r="M692" s="27"/>
      <c r="S692" s="27" t="b">
        <f t="shared" si="47"/>
        <v>0</v>
      </c>
    </row>
    <row r="693" spans="1:19" ht="62.25">
      <c r="A693" s="27">
        <v>691</v>
      </c>
      <c r="B693" s="25"/>
      <c r="C693" s="25"/>
      <c r="D693" s="27"/>
      <c r="E693" s="27"/>
      <c r="F693" s="27"/>
      <c r="G693" s="32" t="str">
        <f t="shared" si="45"/>
        <v>No Group</v>
      </c>
      <c r="H693" s="70" t="s">
        <v>210</v>
      </c>
      <c r="I693" s="71" t="str">
        <f t="shared" si="44"/>
        <v>*691*</v>
      </c>
      <c r="J693" s="47"/>
      <c r="K693" s="83" t="str">
        <f t="shared" si="46"/>
        <v xml:space="preserve">    </v>
      </c>
      <c r="S693" s="27" t="b">
        <f t="shared" si="47"/>
        <v>0</v>
      </c>
    </row>
    <row r="694" spans="1:19" ht="62.25">
      <c r="A694" s="27">
        <v>692</v>
      </c>
      <c r="B694" s="25"/>
      <c r="C694" s="25"/>
      <c r="D694" s="27"/>
      <c r="E694" s="27"/>
      <c r="F694" s="27"/>
      <c r="G694" s="32" t="str">
        <f t="shared" si="45"/>
        <v>No Group</v>
      </c>
      <c r="H694" s="70" t="s">
        <v>210</v>
      </c>
      <c r="I694" s="71" t="str">
        <f t="shared" si="44"/>
        <v>*692*</v>
      </c>
      <c r="J694" s="47"/>
      <c r="K694" s="83" t="str">
        <f t="shared" si="46"/>
        <v xml:space="preserve">    </v>
      </c>
      <c r="M694" s="27"/>
      <c r="S694" s="27" t="b">
        <f t="shared" si="47"/>
        <v>0</v>
      </c>
    </row>
    <row r="695" spans="1:19" ht="62.25">
      <c r="A695" s="27">
        <v>693</v>
      </c>
      <c r="B695" s="25"/>
      <c r="C695" s="25"/>
      <c r="D695" s="27"/>
      <c r="E695" s="27"/>
      <c r="F695" s="27"/>
      <c r="G695" s="32" t="str">
        <f t="shared" si="45"/>
        <v>No Group</v>
      </c>
      <c r="H695" s="70" t="s">
        <v>210</v>
      </c>
      <c r="I695" s="71" t="str">
        <f t="shared" si="44"/>
        <v>*693*</v>
      </c>
      <c r="J695" s="47"/>
      <c r="K695" s="83" t="str">
        <f t="shared" si="46"/>
        <v xml:space="preserve">    </v>
      </c>
      <c r="L695" s="19"/>
      <c r="M695" s="27"/>
      <c r="S695" s="27" t="b">
        <f t="shared" si="47"/>
        <v>0</v>
      </c>
    </row>
    <row r="696" spans="1:19" ht="62.25">
      <c r="A696" s="27">
        <v>694</v>
      </c>
      <c r="B696" s="106"/>
      <c r="C696" s="106"/>
      <c r="D696" s="27"/>
      <c r="E696" s="27"/>
      <c r="F696" s="27"/>
      <c r="G696" s="32" t="str">
        <f t="shared" si="45"/>
        <v>No Group</v>
      </c>
      <c r="H696" s="70" t="s">
        <v>210</v>
      </c>
      <c r="I696" s="71" t="str">
        <f t="shared" si="44"/>
        <v>*694*</v>
      </c>
      <c r="J696" s="47"/>
      <c r="K696" s="83" t="str">
        <f t="shared" si="46"/>
        <v xml:space="preserve">    </v>
      </c>
      <c r="M696" s="27"/>
      <c r="S696" s="27" t="b">
        <f t="shared" si="47"/>
        <v>0</v>
      </c>
    </row>
    <row r="697" spans="1:19" ht="62.25">
      <c r="A697" s="27">
        <v>695</v>
      </c>
      <c r="B697" s="106"/>
      <c r="C697" s="106"/>
      <c r="D697" s="27"/>
      <c r="E697" s="27"/>
      <c r="F697" s="27"/>
      <c r="G697" s="32" t="str">
        <f t="shared" si="45"/>
        <v>No Group</v>
      </c>
      <c r="H697" s="70" t="s">
        <v>210</v>
      </c>
      <c r="I697" s="71" t="str">
        <f t="shared" si="44"/>
        <v>*695*</v>
      </c>
      <c r="J697" s="47"/>
      <c r="K697" s="83" t="str">
        <f t="shared" si="46"/>
        <v xml:space="preserve">    </v>
      </c>
      <c r="M697" s="27"/>
      <c r="S697" s="27" t="b">
        <f t="shared" si="47"/>
        <v>0</v>
      </c>
    </row>
    <row r="698" spans="1:19" ht="62.25">
      <c r="A698" s="27">
        <v>696</v>
      </c>
      <c r="B698" s="106"/>
      <c r="C698" s="106"/>
      <c r="D698" s="27"/>
      <c r="E698" s="27"/>
      <c r="F698" s="27"/>
      <c r="G698" s="32" t="str">
        <f t="shared" si="45"/>
        <v>No Group</v>
      </c>
      <c r="H698" s="70" t="s">
        <v>210</v>
      </c>
      <c r="I698" s="71" t="str">
        <f t="shared" si="44"/>
        <v>*696*</v>
      </c>
      <c r="J698" s="47"/>
      <c r="K698" s="83" t="str">
        <f t="shared" si="46"/>
        <v xml:space="preserve">    </v>
      </c>
      <c r="M698" s="27"/>
      <c r="S698" s="27" t="b">
        <f t="shared" si="47"/>
        <v>0</v>
      </c>
    </row>
    <row r="699" spans="1:19" ht="62.25">
      <c r="A699" s="27">
        <v>697</v>
      </c>
      <c r="B699" s="106"/>
      <c r="C699" s="106"/>
      <c r="D699" s="27"/>
      <c r="E699" s="27"/>
      <c r="F699" s="27"/>
      <c r="G699" s="32" t="str">
        <f t="shared" si="45"/>
        <v>No Group</v>
      </c>
      <c r="H699" s="70" t="s">
        <v>210</v>
      </c>
      <c r="I699" s="71" t="str">
        <f t="shared" si="44"/>
        <v>*697*</v>
      </c>
      <c r="J699" s="47"/>
      <c r="K699" s="83" t="str">
        <f t="shared" si="46"/>
        <v xml:space="preserve">    </v>
      </c>
      <c r="S699" s="27" t="b">
        <f t="shared" si="47"/>
        <v>0</v>
      </c>
    </row>
    <row r="700" spans="1:19" ht="62.25">
      <c r="A700" s="27">
        <v>698</v>
      </c>
      <c r="B700" s="106"/>
      <c r="C700" s="106"/>
      <c r="D700" s="27"/>
      <c r="E700" s="27"/>
      <c r="F700" s="27"/>
      <c r="G700" s="32" t="str">
        <f t="shared" si="45"/>
        <v>No Group</v>
      </c>
      <c r="H700" s="70" t="s">
        <v>210</v>
      </c>
      <c r="I700" s="71" t="str">
        <f t="shared" si="44"/>
        <v>*698*</v>
      </c>
      <c r="J700" s="47"/>
      <c r="K700" s="83" t="str">
        <f t="shared" si="46"/>
        <v xml:space="preserve">    </v>
      </c>
      <c r="S700" s="27" t="b">
        <f t="shared" si="47"/>
        <v>0</v>
      </c>
    </row>
    <row r="701" spans="1:19" ht="62.25">
      <c r="A701" s="27">
        <v>699</v>
      </c>
      <c r="B701" s="25"/>
      <c r="C701" s="25"/>
      <c r="D701" s="27"/>
      <c r="E701" s="27"/>
      <c r="F701" s="27"/>
      <c r="G701" s="32" t="str">
        <f t="shared" si="45"/>
        <v>No Group</v>
      </c>
      <c r="H701" s="70" t="s">
        <v>210</v>
      </c>
      <c r="I701" s="71" t="str">
        <f t="shared" si="44"/>
        <v>*699*</v>
      </c>
      <c r="J701" s="47"/>
      <c r="K701" s="83" t="str">
        <f t="shared" si="46"/>
        <v xml:space="preserve">    </v>
      </c>
      <c r="S701" s="27" t="b">
        <f t="shared" si="47"/>
        <v>0</v>
      </c>
    </row>
    <row r="702" spans="1:19" ht="62.25">
      <c r="A702" s="27">
        <v>700</v>
      </c>
      <c r="B702" s="25"/>
      <c r="C702" s="25"/>
      <c r="D702" s="27"/>
      <c r="E702" s="27"/>
      <c r="F702" s="27"/>
      <c r="G702" s="32" t="str">
        <f t="shared" si="45"/>
        <v>No Group</v>
      </c>
      <c r="H702" s="70" t="s">
        <v>210</v>
      </c>
      <c r="I702" s="71" t="str">
        <f t="shared" si="44"/>
        <v>*700*</v>
      </c>
      <c r="J702" s="47"/>
      <c r="K702" s="83" t="str">
        <f t="shared" si="46"/>
        <v xml:space="preserve">    </v>
      </c>
      <c r="S702" s="27" t="b">
        <f t="shared" si="47"/>
        <v>0</v>
      </c>
    </row>
    <row r="703" spans="1:19" ht="62.25">
      <c r="A703" s="27">
        <v>701</v>
      </c>
      <c r="B703" s="25"/>
      <c r="C703" s="25"/>
      <c r="D703" s="27"/>
      <c r="E703" s="27"/>
      <c r="F703" s="27"/>
      <c r="G703" s="32" t="str">
        <f t="shared" si="45"/>
        <v>No Group</v>
      </c>
      <c r="H703" s="70" t="s">
        <v>210</v>
      </c>
      <c r="I703" s="71" t="str">
        <f t="shared" si="44"/>
        <v>*701*</v>
      </c>
      <c r="J703" s="47"/>
      <c r="K703" s="83" t="str">
        <f t="shared" si="46"/>
        <v xml:space="preserve">    </v>
      </c>
      <c r="S703" s="27" t="b">
        <f t="shared" si="47"/>
        <v>0</v>
      </c>
    </row>
    <row r="704" spans="1:19" ht="62.25">
      <c r="A704" s="27">
        <v>702</v>
      </c>
      <c r="B704" s="106"/>
      <c r="C704" s="106"/>
      <c r="D704" s="27"/>
      <c r="E704" s="27"/>
      <c r="F704" s="27"/>
      <c r="G704" s="32" t="str">
        <f t="shared" si="45"/>
        <v>No Group</v>
      </c>
      <c r="H704" s="70" t="s">
        <v>210</v>
      </c>
      <c r="I704" s="71" t="str">
        <f t="shared" si="44"/>
        <v>*702*</v>
      </c>
      <c r="J704" s="47"/>
      <c r="K704" s="83" t="str">
        <f t="shared" si="46"/>
        <v xml:space="preserve">    </v>
      </c>
      <c r="S704" s="27" t="b">
        <f t="shared" si="47"/>
        <v>0</v>
      </c>
    </row>
    <row r="705" spans="1:19" ht="62.25">
      <c r="A705" s="27">
        <v>703</v>
      </c>
      <c r="B705" s="25"/>
      <c r="C705" s="25"/>
      <c r="D705" s="27"/>
      <c r="E705" s="27"/>
      <c r="F705" s="27"/>
      <c r="G705" s="32" t="str">
        <f t="shared" si="45"/>
        <v>No Group</v>
      </c>
      <c r="H705" s="70" t="s">
        <v>210</v>
      </c>
      <c r="I705" s="71" t="str">
        <f t="shared" si="44"/>
        <v>*703*</v>
      </c>
      <c r="J705" s="47"/>
      <c r="K705" s="83" t="str">
        <f t="shared" si="46"/>
        <v xml:space="preserve">    </v>
      </c>
      <c r="S705" s="27" t="b">
        <f t="shared" si="47"/>
        <v>0</v>
      </c>
    </row>
    <row r="706" spans="1:19" ht="62.25">
      <c r="A706" s="27">
        <v>704</v>
      </c>
      <c r="B706" s="25"/>
      <c r="C706" s="25"/>
      <c r="D706" s="27"/>
      <c r="E706" s="27"/>
      <c r="F706" s="27"/>
      <c r="G706" s="32" t="str">
        <f t="shared" si="45"/>
        <v>No Group</v>
      </c>
      <c r="H706" s="70" t="s">
        <v>210</v>
      </c>
      <c r="I706" s="71" t="str">
        <f t="shared" si="44"/>
        <v>*704*</v>
      </c>
      <c r="J706" s="47"/>
      <c r="K706" s="83" t="str">
        <f t="shared" si="46"/>
        <v xml:space="preserve">    </v>
      </c>
      <c r="S706" s="27" t="b">
        <f t="shared" si="47"/>
        <v>0</v>
      </c>
    </row>
    <row r="707" spans="1:19" ht="62.25">
      <c r="A707" s="27">
        <v>705</v>
      </c>
      <c r="B707" s="27"/>
      <c r="C707" s="27"/>
      <c r="D707" s="27"/>
      <c r="E707" s="27"/>
      <c r="F707" s="27"/>
      <c r="G707" s="32" t="str">
        <f t="shared" si="45"/>
        <v>No Group</v>
      </c>
      <c r="H707" s="70" t="s">
        <v>210</v>
      </c>
      <c r="I707" s="71" t="str">
        <f t="shared" ref="I707:I770" si="48">CONCATENATE(H707,A707,H707)</f>
        <v>*705*</v>
      </c>
      <c r="J707" s="47"/>
      <c r="K707" s="83" t="str">
        <f t="shared" si="46"/>
        <v xml:space="preserve">    </v>
      </c>
      <c r="S707" s="27" t="b">
        <f t="shared" si="47"/>
        <v>0</v>
      </c>
    </row>
    <row r="708" spans="1:19" ht="62.25">
      <c r="A708" s="27">
        <v>706</v>
      </c>
      <c r="B708" s="27"/>
      <c r="C708" s="27"/>
      <c r="D708" s="27"/>
      <c r="E708" s="27"/>
      <c r="F708" s="27"/>
      <c r="G708" s="32" t="str">
        <f t="shared" ref="G708:G771" si="49">IF(D708=8,"Cadet",IF(D708=7,"Cadet",IF(D708=6,"56",IF(D708=5,"56",IF(D708=4,"34",IF(D708=3,"34","No Group"))))))</f>
        <v>No Group</v>
      </c>
      <c r="H708" s="70" t="s">
        <v>210</v>
      </c>
      <c r="I708" s="71" t="str">
        <f t="shared" si="48"/>
        <v>*706*</v>
      </c>
      <c r="J708" s="47"/>
      <c r="K708" s="83" t="str">
        <f t="shared" si="46"/>
        <v xml:space="preserve">    </v>
      </c>
      <c r="S708" s="27" t="b">
        <f t="shared" si="47"/>
        <v>0</v>
      </c>
    </row>
    <row r="709" spans="1:19" ht="62.25">
      <c r="A709" s="27">
        <v>707</v>
      </c>
      <c r="B709" s="27"/>
      <c r="C709" s="27"/>
      <c r="D709" s="27"/>
      <c r="E709" s="27"/>
      <c r="F709" s="27"/>
      <c r="G709" s="32" t="str">
        <f t="shared" si="49"/>
        <v>No Group</v>
      </c>
      <c r="H709" s="70" t="s">
        <v>210</v>
      </c>
      <c r="I709" s="71" t="str">
        <f t="shared" si="48"/>
        <v>*707*</v>
      </c>
      <c r="J709" s="47"/>
      <c r="K709" s="83" t="str">
        <f t="shared" si="46"/>
        <v xml:space="preserve">    </v>
      </c>
      <c r="S709" s="27" t="b">
        <f t="shared" si="47"/>
        <v>0</v>
      </c>
    </row>
    <row r="710" spans="1:19" ht="62.25">
      <c r="A710" s="27">
        <v>708</v>
      </c>
      <c r="B710" s="27"/>
      <c r="C710" s="27"/>
      <c r="D710" s="27"/>
      <c r="E710" s="27"/>
      <c r="F710" s="27"/>
      <c r="G710" s="32" t="str">
        <f t="shared" si="49"/>
        <v>No Group</v>
      </c>
      <c r="H710" s="70" t="s">
        <v>210</v>
      </c>
      <c r="I710" s="71" t="str">
        <f t="shared" si="48"/>
        <v>*708*</v>
      </c>
      <c r="J710" s="47"/>
      <c r="K710" s="83" t="str">
        <f t="shared" si="46"/>
        <v xml:space="preserve">    </v>
      </c>
      <c r="S710" s="27" t="b">
        <f t="shared" si="47"/>
        <v>0</v>
      </c>
    </row>
    <row r="711" spans="1:19" ht="62.25">
      <c r="A711" s="27">
        <v>709</v>
      </c>
      <c r="B711" s="27"/>
      <c r="C711" s="27"/>
      <c r="D711" s="27"/>
      <c r="E711" s="27"/>
      <c r="F711" s="27"/>
      <c r="G711" s="32" t="str">
        <f t="shared" si="49"/>
        <v>No Group</v>
      </c>
      <c r="H711" s="70" t="s">
        <v>210</v>
      </c>
      <c r="I711" s="71" t="str">
        <f t="shared" si="48"/>
        <v>*709*</v>
      </c>
      <c r="J711" s="47"/>
      <c r="K711" s="83" t="str">
        <f t="shared" ref="K711:K774" si="50">CONCATENATE(B711," ",C711," ",D711," ",F711," ",E711)</f>
        <v xml:space="preserve">    </v>
      </c>
      <c r="S711" s="27" t="b">
        <f t="shared" si="47"/>
        <v>0</v>
      </c>
    </row>
    <row r="712" spans="1:19" ht="62.25">
      <c r="A712" s="27">
        <v>710</v>
      </c>
      <c r="B712" s="27"/>
      <c r="C712" s="27"/>
      <c r="D712" s="27"/>
      <c r="E712" s="27"/>
      <c r="F712" s="27"/>
      <c r="G712" s="32" t="str">
        <f t="shared" si="49"/>
        <v>No Group</v>
      </c>
      <c r="H712" s="70" t="s">
        <v>210</v>
      </c>
      <c r="I712" s="71" t="str">
        <f t="shared" si="48"/>
        <v>*710*</v>
      </c>
      <c r="J712" s="47"/>
      <c r="K712" s="83" t="str">
        <f t="shared" si="50"/>
        <v xml:space="preserve">    </v>
      </c>
      <c r="S712" s="27" t="b">
        <f t="shared" si="47"/>
        <v>0</v>
      </c>
    </row>
    <row r="713" spans="1:19" ht="62.25">
      <c r="A713" s="27">
        <v>711</v>
      </c>
      <c r="B713" s="27"/>
      <c r="C713" s="27"/>
      <c r="D713" s="27"/>
      <c r="E713" s="27"/>
      <c r="F713" s="27"/>
      <c r="G713" s="32" t="str">
        <f t="shared" si="49"/>
        <v>No Group</v>
      </c>
      <c r="H713" s="70" t="s">
        <v>210</v>
      </c>
      <c r="I713" s="71" t="str">
        <f t="shared" si="48"/>
        <v>*711*</v>
      </c>
      <c r="J713" s="47"/>
      <c r="K713" s="83" t="str">
        <f t="shared" si="50"/>
        <v xml:space="preserve">    </v>
      </c>
      <c r="S713" s="27" t="b">
        <f t="shared" si="47"/>
        <v>0</v>
      </c>
    </row>
    <row r="714" spans="1:19" ht="62.25">
      <c r="A714" s="27">
        <v>712</v>
      </c>
      <c r="B714" s="27"/>
      <c r="C714" s="27"/>
      <c r="D714" s="27"/>
      <c r="E714" s="27"/>
      <c r="F714" s="27"/>
      <c r="G714" s="32" t="str">
        <f t="shared" si="49"/>
        <v>No Group</v>
      </c>
      <c r="H714" s="70" t="s">
        <v>210</v>
      </c>
      <c r="I714" s="71" t="str">
        <f t="shared" si="48"/>
        <v>*712*</v>
      </c>
      <c r="J714" s="47"/>
      <c r="K714" s="83" t="str">
        <f t="shared" si="50"/>
        <v xml:space="preserve">    </v>
      </c>
      <c r="S714" s="27" t="b">
        <f t="shared" si="47"/>
        <v>0</v>
      </c>
    </row>
    <row r="715" spans="1:19" ht="62.25">
      <c r="A715" s="27">
        <v>713</v>
      </c>
      <c r="B715" s="27"/>
      <c r="C715" s="27"/>
      <c r="D715" s="27"/>
      <c r="E715" s="27"/>
      <c r="F715" s="27"/>
      <c r="G715" s="32" t="str">
        <f t="shared" si="49"/>
        <v>No Group</v>
      </c>
      <c r="H715" s="70" t="s">
        <v>210</v>
      </c>
      <c r="I715" s="71" t="str">
        <f t="shared" si="48"/>
        <v>*713*</v>
      </c>
      <c r="J715" s="47"/>
      <c r="K715" s="83" t="str">
        <f t="shared" si="50"/>
        <v xml:space="preserve">    </v>
      </c>
      <c r="S715" s="27" t="b">
        <f t="shared" si="47"/>
        <v>0</v>
      </c>
    </row>
    <row r="716" spans="1:19" ht="62.25">
      <c r="A716" s="27">
        <v>714</v>
      </c>
      <c r="B716" s="27"/>
      <c r="C716" s="27"/>
      <c r="D716" s="27"/>
      <c r="E716" s="27"/>
      <c r="F716" s="27"/>
      <c r="G716" s="32" t="str">
        <f t="shared" si="49"/>
        <v>No Group</v>
      </c>
      <c r="H716" s="70" t="s">
        <v>210</v>
      </c>
      <c r="I716" s="71" t="str">
        <f t="shared" si="48"/>
        <v>*714*</v>
      </c>
      <c r="J716" s="47"/>
      <c r="K716" s="83" t="str">
        <f t="shared" si="50"/>
        <v xml:space="preserve">    </v>
      </c>
      <c r="S716" s="27" t="b">
        <f t="shared" si="47"/>
        <v>0</v>
      </c>
    </row>
    <row r="717" spans="1:19" ht="62.25">
      <c r="A717" s="27">
        <v>715</v>
      </c>
      <c r="B717" s="27"/>
      <c r="C717" s="27"/>
      <c r="D717" s="27"/>
      <c r="E717" s="27"/>
      <c r="F717" s="27"/>
      <c r="G717" s="32" t="str">
        <f t="shared" si="49"/>
        <v>No Group</v>
      </c>
      <c r="H717" s="70" t="s">
        <v>210</v>
      </c>
      <c r="I717" s="71" t="str">
        <f t="shared" si="48"/>
        <v>*715*</v>
      </c>
      <c r="J717" s="47"/>
      <c r="K717" s="83" t="str">
        <f t="shared" si="50"/>
        <v xml:space="preserve">    </v>
      </c>
      <c r="S717" s="27" t="b">
        <f t="shared" si="47"/>
        <v>0</v>
      </c>
    </row>
    <row r="718" spans="1:19" ht="62.25">
      <c r="A718" s="27">
        <v>716</v>
      </c>
      <c r="B718" s="27"/>
      <c r="C718" s="27"/>
      <c r="D718" s="27"/>
      <c r="E718" s="27"/>
      <c r="F718" s="27"/>
      <c r="G718" s="32" t="str">
        <f t="shared" si="49"/>
        <v>No Group</v>
      </c>
      <c r="H718" s="70" t="s">
        <v>210</v>
      </c>
      <c r="I718" s="71" t="str">
        <f t="shared" si="48"/>
        <v>*716*</v>
      </c>
      <c r="J718" s="47"/>
      <c r="K718" s="83" t="str">
        <f t="shared" si="50"/>
        <v xml:space="preserve">    </v>
      </c>
      <c r="S718" s="27" t="b">
        <f t="shared" si="47"/>
        <v>0</v>
      </c>
    </row>
    <row r="719" spans="1:19" ht="62.25">
      <c r="A719" s="27">
        <v>717</v>
      </c>
      <c r="B719" s="27"/>
      <c r="C719" s="27"/>
      <c r="D719" s="27"/>
      <c r="E719" s="27"/>
      <c r="F719" s="27"/>
      <c r="G719" s="32" t="str">
        <f t="shared" si="49"/>
        <v>No Group</v>
      </c>
      <c r="H719" s="70" t="s">
        <v>210</v>
      </c>
      <c r="I719" s="71" t="str">
        <f t="shared" si="48"/>
        <v>*717*</v>
      </c>
      <c r="J719" s="47"/>
      <c r="K719" s="83" t="str">
        <f t="shared" si="50"/>
        <v xml:space="preserve">    </v>
      </c>
      <c r="S719" s="27" t="b">
        <f t="shared" si="47"/>
        <v>0</v>
      </c>
    </row>
    <row r="720" spans="1:19" ht="62.25">
      <c r="A720" s="27">
        <v>718</v>
      </c>
      <c r="B720" s="27"/>
      <c r="C720" s="27"/>
      <c r="D720" s="27"/>
      <c r="E720" s="27"/>
      <c r="F720" s="27"/>
      <c r="G720" s="32" t="str">
        <f t="shared" si="49"/>
        <v>No Group</v>
      </c>
      <c r="H720" s="70" t="s">
        <v>210</v>
      </c>
      <c r="I720" s="71" t="str">
        <f t="shared" si="48"/>
        <v>*718*</v>
      </c>
      <c r="J720" s="47"/>
      <c r="K720" s="83" t="str">
        <f t="shared" si="50"/>
        <v xml:space="preserve">    </v>
      </c>
      <c r="S720" s="27" t="b">
        <f t="shared" ref="S720:S783" si="51">EXACT(A720,A721)</f>
        <v>0</v>
      </c>
    </row>
    <row r="721" spans="1:19" ht="62.25">
      <c r="A721" s="27">
        <v>719</v>
      </c>
      <c r="B721" s="27"/>
      <c r="C721" s="27"/>
      <c r="D721" s="27"/>
      <c r="E721" s="27"/>
      <c r="F721" s="27"/>
      <c r="G721" s="32" t="str">
        <f t="shared" si="49"/>
        <v>No Group</v>
      </c>
      <c r="H721" s="70" t="s">
        <v>210</v>
      </c>
      <c r="I721" s="71" t="str">
        <f t="shared" si="48"/>
        <v>*719*</v>
      </c>
      <c r="J721" s="47"/>
      <c r="K721" s="83" t="str">
        <f t="shared" si="50"/>
        <v xml:space="preserve">    </v>
      </c>
      <c r="S721" s="27" t="b">
        <f t="shared" si="51"/>
        <v>0</v>
      </c>
    </row>
    <row r="722" spans="1:19" ht="62.25">
      <c r="A722" s="27">
        <v>720</v>
      </c>
      <c r="B722" s="27"/>
      <c r="C722" s="27"/>
      <c r="D722" s="27"/>
      <c r="E722" s="27"/>
      <c r="F722" s="27"/>
      <c r="G722" s="32" t="str">
        <f t="shared" si="49"/>
        <v>No Group</v>
      </c>
      <c r="H722" s="70" t="s">
        <v>210</v>
      </c>
      <c r="I722" s="71" t="str">
        <f t="shared" si="48"/>
        <v>*720*</v>
      </c>
      <c r="J722" s="47"/>
      <c r="K722" s="83" t="str">
        <f t="shared" si="50"/>
        <v xml:space="preserve">    </v>
      </c>
      <c r="S722" s="27" t="b">
        <f t="shared" si="51"/>
        <v>0</v>
      </c>
    </row>
    <row r="723" spans="1:19" ht="62.25">
      <c r="A723" s="27">
        <v>721</v>
      </c>
      <c r="B723" s="27"/>
      <c r="C723" s="27"/>
      <c r="D723" s="27"/>
      <c r="E723" s="27"/>
      <c r="F723" s="27"/>
      <c r="G723" s="32" t="str">
        <f t="shared" si="49"/>
        <v>No Group</v>
      </c>
      <c r="H723" s="70" t="s">
        <v>210</v>
      </c>
      <c r="I723" s="71" t="str">
        <f t="shared" si="48"/>
        <v>*721*</v>
      </c>
      <c r="J723" s="47"/>
      <c r="K723" s="83" t="str">
        <f t="shared" si="50"/>
        <v xml:space="preserve">    </v>
      </c>
      <c r="S723" s="27" t="b">
        <f t="shared" si="51"/>
        <v>0</v>
      </c>
    </row>
    <row r="724" spans="1:19" ht="62.25">
      <c r="A724" s="27">
        <v>722</v>
      </c>
      <c r="B724" s="27"/>
      <c r="C724" s="27"/>
      <c r="D724" s="27"/>
      <c r="E724" s="27"/>
      <c r="F724" s="27"/>
      <c r="G724" s="32" t="str">
        <f t="shared" si="49"/>
        <v>No Group</v>
      </c>
      <c r="H724" s="70" t="s">
        <v>210</v>
      </c>
      <c r="I724" s="71" t="str">
        <f t="shared" si="48"/>
        <v>*722*</v>
      </c>
      <c r="J724" s="47"/>
      <c r="K724" s="83" t="str">
        <f t="shared" si="50"/>
        <v xml:space="preserve">    </v>
      </c>
      <c r="S724" s="27" t="b">
        <f t="shared" si="51"/>
        <v>0</v>
      </c>
    </row>
    <row r="725" spans="1:19" ht="62.25">
      <c r="A725" s="27">
        <v>723</v>
      </c>
      <c r="B725" s="27"/>
      <c r="C725" s="27"/>
      <c r="D725" s="27"/>
      <c r="E725" s="27"/>
      <c r="F725" s="27"/>
      <c r="G725" s="32" t="str">
        <f t="shared" si="49"/>
        <v>No Group</v>
      </c>
      <c r="H725" s="70" t="s">
        <v>210</v>
      </c>
      <c r="I725" s="71" t="str">
        <f t="shared" si="48"/>
        <v>*723*</v>
      </c>
      <c r="J725" s="47"/>
      <c r="K725" s="83" t="str">
        <f t="shared" si="50"/>
        <v xml:space="preserve">    </v>
      </c>
      <c r="S725" s="27" t="b">
        <f t="shared" si="51"/>
        <v>0</v>
      </c>
    </row>
    <row r="726" spans="1:19" ht="62.25">
      <c r="A726" s="27">
        <v>724</v>
      </c>
      <c r="B726" s="27"/>
      <c r="C726" s="27"/>
      <c r="D726" s="27"/>
      <c r="E726" s="27"/>
      <c r="F726" s="27"/>
      <c r="G726" s="32" t="str">
        <f t="shared" si="49"/>
        <v>No Group</v>
      </c>
      <c r="H726" s="70" t="s">
        <v>210</v>
      </c>
      <c r="I726" s="71" t="str">
        <f t="shared" si="48"/>
        <v>*724*</v>
      </c>
      <c r="J726" s="47"/>
      <c r="K726" s="83" t="str">
        <f t="shared" si="50"/>
        <v xml:space="preserve">    </v>
      </c>
      <c r="S726" s="27" t="b">
        <f t="shared" si="51"/>
        <v>0</v>
      </c>
    </row>
    <row r="727" spans="1:19" ht="62.25">
      <c r="A727" s="27">
        <v>725</v>
      </c>
      <c r="B727" s="27"/>
      <c r="C727" s="27"/>
      <c r="D727" s="27"/>
      <c r="E727" s="27"/>
      <c r="F727" s="27"/>
      <c r="G727" s="32" t="str">
        <f t="shared" si="49"/>
        <v>No Group</v>
      </c>
      <c r="H727" s="70" t="s">
        <v>210</v>
      </c>
      <c r="I727" s="71" t="str">
        <f t="shared" si="48"/>
        <v>*725*</v>
      </c>
      <c r="J727" s="47"/>
      <c r="K727" s="83" t="str">
        <f t="shared" si="50"/>
        <v xml:space="preserve">    </v>
      </c>
      <c r="S727" s="27" t="b">
        <f t="shared" si="51"/>
        <v>0</v>
      </c>
    </row>
    <row r="728" spans="1:19" ht="62.25">
      <c r="A728" s="27">
        <v>726</v>
      </c>
      <c r="B728" s="27"/>
      <c r="C728" s="27"/>
      <c r="D728" s="27"/>
      <c r="E728" s="27"/>
      <c r="F728" s="27"/>
      <c r="G728" s="32" t="str">
        <f t="shared" si="49"/>
        <v>No Group</v>
      </c>
      <c r="H728" s="70" t="s">
        <v>210</v>
      </c>
      <c r="I728" s="71" t="str">
        <f t="shared" si="48"/>
        <v>*726*</v>
      </c>
      <c r="J728" s="47"/>
      <c r="K728" s="83" t="str">
        <f t="shared" si="50"/>
        <v xml:space="preserve">    </v>
      </c>
      <c r="S728" s="27" t="b">
        <f t="shared" si="51"/>
        <v>0</v>
      </c>
    </row>
    <row r="729" spans="1:19" ht="62.25">
      <c r="A729" s="27">
        <v>727</v>
      </c>
      <c r="B729" s="27"/>
      <c r="C729" s="27"/>
      <c r="D729" s="27"/>
      <c r="E729" s="27"/>
      <c r="F729" s="27"/>
      <c r="G729" s="32" t="str">
        <f t="shared" si="49"/>
        <v>No Group</v>
      </c>
      <c r="H729" s="70" t="s">
        <v>210</v>
      </c>
      <c r="I729" s="71" t="str">
        <f t="shared" si="48"/>
        <v>*727*</v>
      </c>
      <c r="J729" s="47"/>
      <c r="K729" s="83" t="str">
        <f t="shared" si="50"/>
        <v xml:space="preserve">    </v>
      </c>
      <c r="S729" s="27" t="b">
        <f t="shared" si="51"/>
        <v>0</v>
      </c>
    </row>
    <row r="730" spans="1:19" ht="62.25">
      <c r="A730" s="27">
        <v>728</v>
      </c>
      <c r="B730" s="27"/>
      <c r="C730" s="27"/>
      <c r="D730" s="27"/>
      <c r="E730" s="27"/>
      <c r="F730" s="27"/>
      <c r="G730" s="32" t="str">
        <f t="shared" si="49"/>
        <v>No Group</v>
      </c>
      <c r="H730" s="70" t="s">
        <v>210</v>
      </c>
      <c r="I730" s="71" t="str">
        <f t="shared" si="48"/>
        <v>*728*</v>
      </c>
      <c r="J730" s="47"/>
      <c r="K730" s="83" t="str">
        <f t="shared" si="50"/>
        <v xml:space="preserve">    </v>
      </c>
      <c r="S730" s="27" t="b">
        <f t="shared" si="51"/>
        <v>0</v>
      </c>
    </row>
    <row r="731" spans="1:19" ht="62.25">
      <c r="A731" s="27">
        <v>729</v>
      </c>
      <c r="B731" s="27"/>
      <c r="C731" s="27"/>
      <c r="D731" s="27"/>
      <c r="E731" s="27"/>
      <c r="F731" s="27"/>
      <c r="G731" s="32" t="str">
        <f t="shared" si="49"/>
        <v>No Group</v>
      </c>
      <c r="H731" s="70" t="s">
        <v>210</v>
      </c>
      <c r="I731" s="71" t="str">
        <f t="shared" si="48"/>
        <v>*729*</v>
      </c>
      <c r="J731" s="47"/>
      <c r="K731" s="83" t="str">
        <f t="shared" si="50"/>
        <v xml:space="preserve">    </v>
      </c>
      <c r="S731" s="27" t="b">
        <f t="shared" si="51"/>
        <v>0</v>
      </c>
    </row>
    <row r="732" spans="1:19" ht="62.25">
      <c r="A732" s="27">
        <v>730</v>
      </c>
      <c r="B732" s="27"/>
      <c r="C732" s="27"/>
      <c r="D732" s="27"/>
      <c r="E732" s="27"/>
      <c r="F732" s="27"/>
      <c r="G732" s="32" t="str">
        <f t="shared" si="49"/>
        <v>No Group</v>
      </c>
      <c r="H732" s="70" t="s">
        <v>210</v>
      </c>
      <c r="I732" s="71" t="str">
        <f t="shared" si="48"/>
        <v>*730*</v>
      </c>
      <c r="J732" s="47"/>
      <c r="K732" s="83" t="str">
        <f t="shared" si="50"/>
        <v xml:space="preserve">    </v>
      </c>
      <c r="S732" s="27" t="b">
        <f t="shared" si="51"/>
        <v>0</v>
      </c>
    </row>
    <row r="733" spans="1:19" ht="62.25">
      <c r="A733" s="27">
        <v>731</v>
      </c>
      <c r="B733" s="27"/>
      <c r="C733" s="27"/>
      <c r="D733" s="27"/>
      <c r="E733" s="27"/>
      <c r="F733" s="27"/>
      <c r="G733" s="32" t="str">
        <f t="shared" si="49"/>
        <v>No Group</v>
      </c>
      <c r="H733" s="70" t="s">
        <v>210</v>
      </c>
      <c r="I733" s="71" t="str">
        <f t="shared" si="48"/>
        <v>*731*</v>
      </c>
      <c r="J733" s="47"/>
      <c r="K733" s="83" t="str">
        <f t="shared" si="50"/>
        <v xml:space="preserve">    </v>
      </c>
      <c r="S733" s="27" t="b">
        <f t="shared" si="51"/>
        <v>0</v>
      </c>
    </row>
    <row r="734" spans="1:19" ht="62.25">
      <c r="A734" s="27">
        <v>732</v>
      </c>
      <c r="B734" s="27"/>
      <c r="C734" s="27"/>
      <c r="D734" s="27"/>
      <c r="E734" s="27"/>
      <c r="F734" s="27"/>
      <c r="G734" s="32" t="str">
        <f t="shared" si="49"/>
        <v>No Group</v>
      </c>
      <c r="H734" s="70" t="s">
        <v>210</v>
      </c>
      <c r="I734" s="71" t="str">
        <f t="shared" si="48"/>
        <v>*732*</v>
      </c>
      <c r="J734" s="47"/>
      <c r="K734" s="83" t="str">
        <f t="shared" si="50"/>
        <v xml:space="preserve">    </v>
      </c>
      <c r="S734" s="27" t="b">
        <f t="shared" si="51"/>
        <v>0</v>
      </c>
    </row>
    <row r="735" spans="1:19" ht="62.25">
      <c r="A735" s="27">
        <v>733</v>
      </c>
      <c r="B735" s="27"/>
      <c r="C735" s="27"/>
      <c r="D735" s="27"/>
      <c r="E735" s="27"/>
      <c r="F735" s="27"/>
      <c r="G735" s="32" t="str">
        <f t="shared" si="49"/>
        <v>No Group</v>
      </c>
      <c r="H735" s="70" t="s">
        <v>210</v>
      </c>
      <c r="I735" s="71" t="str">
        <f t="shared" si="48"/>
        <v>*733*</v>
      </c>
      <c r="J735" s="47"/>
      <c r="K735" s="83" t="str">
        <f t="shared" si="50"/>
        <v xml:space="preserve">    </v>
      </c>
      <c r="S735" s="27" t="b">
        <f t="shared" si="51"/>
        <v>0</v>
      </c>
    </row>
    <row r="736" spans="1:19" ht="62.25">
      <c r="A736" s="27">
        <v>734</v>
      </c>
      <c r="B736" s="27"/>
      <c r="C736" s="27"/>
      <c r="D736" s="27"/>
      <c r="E736" s="27"/>
      <c r="F736" s="27"/>
      <c r="G736" s="32" t="str">
        <f t="shared" si="49"/>
        <v>No Group</v>
      </c>
      <c r="H736" s="70" t="s">
        <v>210</v>
      </c>
      <c r="I736" s="71" t="str">
        <f t="shared" si="48"/>
        <v>*734*</v>
      </c>
      <c r="J736" s="47"/>
      <c r="K736" s="83" t="str">
        <f t="shared" si="50"/>
        <v xml:space="preserve">    </v>
      </c>
      <c r="S736" s="27" t="b">
        <f t="shared" si="51"/>
        <v>0</v>
      </c>
    </row>
    <row r="737" spans="1:19" ht="62.25">
      <c r="A737" s="27">
        <v>735</v>
      </c>
      <c r="B737" s="27"/>
      <c r="C737" s="27"/>
      <c r="D737" s="27"/>
      <c r="E737" s="27"/>
      <c r="F737" s="27"/>
      <c r="G737" s="32" t="str">
        <f t="shared" si="49"/>
        <v>No Group</v>
      </c>
      <c r="H737" s="70" t="s">
        <v>210</v>
      </c>
      <c r="I737" s="71" t="str">
        <f t="shared" si="48"/>
        <v>*735*</v>
      </c>
      <c r="J737" s="47"/>
      <c r="K737" s="83" t="str">
        <f t="shared" si="50"/>
        <v xml:space="preserve">    </v>
      </c>
      <c r="S737" s="27" t="b">
        <f t="shared" si="51"/>
        <v>0</v>
      </c>
    </row>
    <row r="738" spans="1:19" ht="62.25">
      <c r="A738" s="27">
        <v>736</v>
      </c>
      <c r="B738" s="27"/>
      <c r="C738" s="27"/>
      <c r="D738" s="27"/>
      <c r="E738" s="27"/>
      <c r="F738" s="27"/>
      <c r="G738" s="32" t="str">
        <f t="shared" si="49"/>
        <v>No Group</v>
      </c>
      <c r="H738" s="70" t="s">
        <v>210</v>
      </c>
      <c r="I738" s="71" t="str">
        <f t="shared" si="48"/>
        <v>*736*</v>
      </c>
      <c r="J738" s="47"/>
      <c r="K738" s="83" t="str">
        <f t="shared" si="50"/>
        <v xml:space="preserve">    </v>
      </c>
      <c r="S738" s="27" t="b">
        <f t="shared" si="51"/>
        <v>0</v>
      </c>
    </row>
    <row r="739" spans="1:19" ht="62.25">
      <c r="A739" s="27">
        <v>737</v>
      </c>
      <c r="B739" s="27"/>
      <c r="C739" s="27"/>
      <c r="D739" s="27"/>
      <c r="E739" s="27"/>
      <c r="F739" s="27"/>
      <c r="G739" s="32" t="str">
        <f t="shared" si="49"/>
        <v>No Group</v>
      </c>
      <c r="H739" s="70" t="s">
        <v>210</v>
      </c>
      <c r="I739" s="71" t="str">
        <f t="shared" si="48"/>
        <v>*737*</v>
      </c>
      <c r="J739" s="47"/>
      <c r="K739" s="83" t="str">
        <f t="shared" si="50"/>
        <v xml:space="preserve">    </v>
      </c>
      <c r="S739" s="27" t="b">
        <f t="shared" si="51"/>
        <v>0</v>
      </c>
    </row>
    <row r="740" spans="1:19" ht="62.25">
      <c r="A740" s="27">
        <v>738</v>
      </c>
      <c r="B740" s="27"/>
      <c r="C740" s="27"/>
      <c r="D740" s="27"/>
      <c r="E740" s="27"/>
      <c r="F740" s="27"/>
      <c r="G740" s="32" t="str">
        <f t="shared" si="49"/>
        <v>No Group</v>
      </c>
      <c r="H740" s="70" t="s">
        <v>210</v>
      </c>
      <c r="I740" s="71" t="str">
        <f t="shared" si="48"/>
        <v>*738*</v>
      </c>
      <c r="J740" s="47"/>
      <c r="K740" s="83" t="str">
        <f t="shared" si="50"/>
        <v xml:space="preserve">    </v>
      </c>
      <c r="S740" s="27" t="b">
        <f t="shared" si="51"/>
        <v>0</v>
      </c>
    </row>
    <row r="741" spans="1:19" ht="62.25">
      <c r="A741" s="27">
        <v>739</v>
      </c>
      <c r="B741" s="27"/>
      <c r="C741" s="27"/>
      <c r="D741" s="27"/>
      <c r="E741" s="27"/>
      <c r="F741" s="27"/>
      <c r="G741" s="32" t="str">
        <f t="shared" si="49"/>
        <v>No Group</v>
      </c>
      <c r="H741" s="70" t="s">
        <v>210</v>
      </c>
      <c r="I741" s="71" t="str">
        <f t="shared" si="48"/>
        <v>*739*</v>
      </c>
      <c r="J741" s="47"/>
      <c r="K741" s="83" t="str">
        <f t="shared" si="50"/>
        <v xml:space="preserve">    </v>
      </c>
      <c r="S741" s="27" t="b">
        <f t="shared" si="51"/>
        <v>0</v>
      </c>
    </row>
    <row r="742" spans="1:19" ht="62.25">
      <c r="A742" s="27">
        <v>740</v>
      </c>
      <c r="B742" s="27"/>
      <c r="C742" s="27"/>
      <c r="D742" s="27"/>
      <c r="E742" s="27"/>
      <c r="F742" s="27"/>
      <c r="G742" s="32" t="str">
        <f t="shared" si="49"/>
        <v>No Group</v>
      </c>
      <c r="H742" s="70" t="s">
        <v>210</v>
      </c>
      <c r="I742" s="71" t="str">
        <f t="shared" si="48"/>
        <v>*740*</v>
      </c>
      <c r="J742" s="47"/>
      <c r="K742" s="83" t="str">
        <f t="shared" si="50"/>
        <v xml:space="preserve">    </v>
      </c>
      <c r="S742" s="27" t="b">
        <f t="shared" si="51"/>
        <v>0</v>
      </c>
    </row>
    <row r="743" spans="1:19" ht="62.25">
      <c r="A743" s="27">
        <v>741</v>
      </c>
      <c r="B743" s="27"/>
      <c r="C743" s="27"/>
      <c r="D743" s="27"/>
      <c r="E743" s="27"/>
      <c r="F743" s="27"/>
      <c r="G743" s="32" t="str">
        <f t="shared" si="49"/>
        <v>No Group</v>
      </c>
      <c r="H743" s="70" t="s">
        <v>210</v>
      </c>
      <c r="I743" s="71" t="str">
        <f t="shared" si="48"/>
        <v>*741*</v>
      </c>
      <c r="J743" s="47"/>
      <c r="K743" s="83" t="str">
        <f t="shared" si="50"/>
        <v xml:space="preserve">    </v>
      </c>
      <c r="S743" s="27" t="b">
        <f t="shared" si="51"/>
        <v>0</v>
      </c>
    </row>
    <row r="744" spans="1:19" ht="62.25">
      <c r="A744" s="27">
        <v>742</v>
      </c>
      <c r="B744" s="27"/>
      <c r="C744" s="27"/>
      <c r="D744" s="27"/>
      <c r="E744" s="27"/>
      <c r="F744" s="27"/>
      <c r="G744" s="32" t="str">
        <f t="shared" si="49"/>
        <v>No Group</v>
      </c>
      <c r="H744" s="70" t="s">
        <v>210</v>
      </c>
      <c r="I744" s="71" t="str">
        <f t="shared" si="48"/>
        <v>*742*</v>
      </c>
      <c r="J744" s="47"/>
      <c r="K744" s="83" t="str">
        <f t="shared" si="50"/>
        <v xml:space="preserve">    </v>
      </c>
      <c r="S744" s="27" t="b">
        <f t="shared" si="51"/>
        <v>0</v>
      </c>
    </row>
    <row r="745" spans="1:19" ht="62.25">
      <c r="A745" s="27">
        <v>743</v>
      </c>
      <c r="B745" s="27"/>
      <c r="C745" s="27"/>
      <c r="D745" s="27"/>
      <c r="E745" s="27"/>
      <c r="F745" s="27"/>
      <c r="G745" s="32" t="str">
        <f t="shared" si="49"/>
        <v>No Group</v>
      </c>
      <c r="H745" s="70" t="s">
        <v>210</v>
      </c>
      <c r="I745" s="71" t="str">
        <f t="shared" si="48"/>
        <v>*743*</v>
      </c>
      <c r="J745" s="47"/>
      <c r="K745" s="83" t="str">
        <f t="shared" si="50"/>
        <v xml:space="preserve">    </v>
      </c>
      <c r="S745" s="27" t="b">
        <f t="shared" si="51"/>
        <v>0</v>
      </c>
    </row>
    <row r="746" spans="1:19" ht="62.25">
      <c r="A746" s="27">
        <v>744</v>
      </c>
      <c r="B746" s="27"/>
      <c r="C746" s="27"/>
      <c r="D746" s="27"/>
      <c r="E746" s="27"/>
      <c r="F746" s="27"/>
      <c r="G746" s="32" t="str">
        <f t="shared" si="49"/>
        <v>No Group</v>
      </c>
      <c r="H746" s="70" t="s">
        <v>210</v>
      </c>
      <c r="I746" s="71" t="str">
        <f t="shared" si="48"/>
        <v>*744*</v>
      </c>
      <c r="J746" s="47"/>
      <c r="K746" s="83" t="str">
        <f t="shared" si="50"/>
        <v xml:space="preserve">    </v>
      </c>
      <c r="S746" s="27" t="b">
        <f t="shared" si="51"/>
        <v>0</v>
      </c>
    </row>
    <row r="747" spans="1:19" ht="62.25">
      <c r="A747" s="27">
        <v>745</v>
      </c>
      <c r="B747" s="27"/>
      <c r="C747" s="27"/>
      <c r="D747" s="27"/>
      <c r="E747" s="27"/>
      <c r="F747" s="27"/>
      <c r="G747" s="32" t="str">
        <f t="shared" si="49"/>
        <v>No Group</v>
      </c>
      <c r="H747" s="70" t="s">
        <v>210</v>
      </c>
      <c r="I747" s="71" t="str">
        <f t="shared" si="48"/>
        <v>*745*</v>
      </c>
      <c r="J747" s="47"/>
      <c r="K747" s="83" t="str">
        <f t="shared" si="50"/>
        <v xml:space="preserve">    </v>
      </c>
      <c r="S747" s="27" t="b">
        <f t="shared" si="51"/>
        <v>0</v>
      </c>
    </row>
    <row r="748" spans="1:19" ht="62.25">
      <c r="A748" s="27">
        <v>746</v>
      </c>
      <c r="B748" s="27"/>
      <c r="C748" s="27"/>
      <c r="D748" s="27"/>
      <c r="E748" s="27"/>
      <c r="F748" s="27"/>
      <c r="G748" s="32" t="str">
        <f t="shared" si="49"/>
        <v>No Group</v>
      </c>
      <c r="H748" s="70" t="s">
        <v>210</v>
      </c>
      <c r="I748" s="71" t="str">
        <f t="shared" si="48"/>
        <v>*746*</v>
      </c>
      <c r="J748" s="47"/>
      <c r="K748" s="83" t="str">
        <f t="shared" si="50"/>
        <v xml:space="preserve">    </v>
      </c>
      <c r="S748" s="27" t="b">
        <f t="shared" si="51"/>
        <v>0</v>
      </c>
    </row>
    <row r="749" spans="1:19" ht="62.25">
      <c r="A749" s="27">
        <v>747</v>
      </c>
      <c r="B749" s="74"/>
      <c r="C749" s="74"/>
      <c r="D749" s="74"/>
      <c r="E749" s="35"/>
      <c r="F749" s="25"/>
      <c r="G749" s="32" t="str">
        <f t="shared" si="49"/>
        <v>No Group</v>
      </c>
      <c r="H749" s="70" t="s">
        <v>210</v>
      </c>
      <c r="I749" s="71" t="str">
        <f t="shared" si="48"/>
        <v>*747*</v>
      </c>
      <c r="J749" s="47"/>
      <c r="K749" s="83" t="str">
        <f t="shared" si="50"/>
        <v xml:space="preserve">    </v>
      </c>
      <c r="S749" s="27" t="b">
        <f t="shared" si="51"/>
        <v>0</v>
      </c>
    </row>
    <row r="750" spans="1:19" ht="62.25">
      <c r="A750" s="27">
        <v>748</v>
      </c>
      <c r="B750" s="74"/>
      <c r="C750" s="74"/>
      <c r="D750" s="74"/>
      <c r="E750" s="35"/>
      <c r="F750" s="25"/>
      <c r="G750" s="32" t="str">
        <f t="shared" si="49"/>
        <v>No Group</v>
      </c>
      <c r="H750" s="70" t="s">
        <v>210</v>
      </c>
      <c r="I750" s="71" t="str">
        <f t="shared" si="48"/>
        <v>*748*</v>
      </c>
      <c r="J750" s="47"/>
      <c r="K750" s="83" t="str">
        <f t="shared" si="50"/>
        <v xml:space="preserve">    </v>
      </c>
      <c r="S750" s="27" t="b">
        <f t="shared" si="51"/>
        <v>0</v>
      </c>
    </row>
    <row r="751" spans="1:19" ht="62.25">
      <c r="A751" s="27">
        <v>749</v>
      </c>
      <c r="B751" s="35"/>
      <c r="C751" s="35"/>
      <c r="D751" s="35"/>
      <c r="E751" s="35"/>
      <c r="F751" s="74"/>
      <c r="G751" s="32" t="str">
        <f t="shared" si="49"/>
        <v>No Group</v>
      </c>
      <c r="H751" s="70" t="s">
        <v>210</v>
      </c>
      <c r="I751" s="71" t="str">
        <f t="shared" si="48"/>
        <v>*749*</v>
      </c>
      <c r="J751" s="47"/>
      <c r="K751" s="83" t="str">
        <f t="shared" si="50"/>
        <v xml:space="preserve">    </v>
      </c>
      <c r="S751" s="27" t="b">
        <f t="shared" si="51"/>
        <v>0</v>
      </c>
    </row>
    <row r="752" spans="1:19" ht="62.25">
      <c r="A752" s="27">
        <v>750</v>
      </c>
      <c r="B752" s="35"/>
      <c r="C752" s="35"/>
      <c r="D752" s="35"/>
      <c r="E752" s="35"/>
      <c r="F752" s="74"/>
      <c r="G752" s="32" t="str">
        <f t="shared" si="49"/>
        <v>No Group</v>
      </c>
      <c r="H752" s="70" t="s">
        <v>210</v>
      </c>
      <c r="I752" s="71" t="str">
        <f t="shared" si="48"/>
        <v>*750*</v>
      </c>
      <c r="J752" s="47"/>
      <c r="K752" s="83" t="str">
        <f t="shared" si="50"/>
        <v xml:space="preserve">    </v>
      </c>
      <c r="S752" s="27" t="b">
        <f t="shared" si="51"/>
        <v>0</v>
      </c>
    </row>
    <row r="753" spans="1:19" ht="62.25">
      <c r="A753" s="27">
        <v>751</v>
      </c>
      <c r="B753" s="74"/>
      <c r="C753" s="74"/>
      <c r="D753" s="74"/>
      <c r="E753" s="35"/>
      <c r="F753" s="25"/>
      <c r="G753" s="32" t="str">
        <f t="shared" si="49"/>
        <v>No Group</v>
      </c>
      <c r="H753" s="70" t="s">
        <v>210</v>
      </c>
      <c r="I753" s="71" t="str">
        <f t="shared" si="48"/>
        <v>*751*</v>
      </c>
      <c r="J753" s="47"/>
      <c r="K753" s="83" t="str">
        <f t="shared" si="50"/>
        <v xml:space="preserve">    </v>
      </c>
      <c r="S753" s="27" t="b">
        <f t="shared" si="51"/>
        <v>0</v>
      </c>
    </row>
    <row r="754" spans="1:19" ht="62.25">
      <c r="A754" s="27">
        <v>752</v>
      </c>
      <c r="B754" s="74"/>
      <c r="C754" s="74"/>
      <c r="D754" s="74"/>
      <c r="E754" s="35"/>
      <c r="F754" s="25"/>
      <c r="G754" s="32" t="str">
        <f t="shared" si="49"/>
        <v>No Group</v>
      </c>
      <c r="H754" s="70" t="s">
        <v>210</v>
      </c>
      <c r="I754" s="71" t="str">
        <f t="shared" si="48"/>
        <v>*752*</v>
      </c>
      <c r="J754" s="47"/>
      <c r="K754" s="83" t="str">
        <f t="shared" si="50"/>
        <v xml:space="preserve">    </v>
      </c>
      <c r="S754" s="27" t="b">
        <f t="shared" si="51"/>
        <v>0</v>
      </c>
    </row>
    <row r="755" spans="1:19" ht="62.25">
      <c r="A755" s="27">
        <v>753</v>
      </c>
      <c r="B755" s="35"/>
      <c r="C755" s="35"/>
      <c r="D755" s="35"/>
      <c r="E755" s="35"/>
      <c r="F755" s="74"/>
      <c r="G755" s="32" t="str">
        <f t="shared" si="49"/>
        <v>No Group</v>
      </c>
      <c r="H755" s="70" t="s">
        <v>210</v>
      </c>
      <c r="I755" s="71" t="str">
        <f t="shared" si="48"/>
        <v>*753*</v>
      </c>
      <c r="J755" s="47"/>
      <c r="K755" s="83" t="str">
        <f t="shared" si="50"/>
        <v xml:space="preserve">    </v>
      </c>
      <c r="S755" s="27" t="b">
        <f t="shared" si="51"/>
        <v>0</v>
      </c>
    </row>
    <row r="756" spans="1:19" ht="62.25">
      <c r="A756" s="27">
        <v>754</v>
      </c>
      <c r="B756" s="74"/>
      <c r="C756" s="74"/>
      <c r="D756" s="74"/>
      <c r="E756" s="35"/>
      <c r="F756" s="25"/>
      <c r="G756" s="32" t="str">
        <f t="shared" si="49"/>
        <v>No Group</v>
      </c>
      <c r="H756" s="70" t="s">
        <v>210</v>
      </c>
      <c r="I756" s="71" t="str">
        <f t="shared" si="48"/>
        <v>*754*</v>
      </c>
      <c r="J756" s="47"/>
      <c r="K756" s="83" t="str">
        <f t="shared" si="50"/>
        <v xml:space="preserve">    </v>
      </c>
      <c r="S756" s="27" t="b">
        <f t="shared" si="51"/>
        <v>0</v>
      </c>
    </row>
    <row r="757" spans="1:19" ht="62.25">
      <c r="A757" s="27">
        <v>755</v>
      </c>
      <c r="B757" s="35"/>
      <c r="C757" s="35"/>
      <c r="D757" s="35"/>
      <c r="E757" s="35"/>
      <c r="F757" s="74"/>
      <c r="G757" s="32" t="str">
        <f t="shared" si="49"/>
        <v>No Group</v>
      </c>
      <c r="H757" s="70" t="s">
        <v>210</v>
      </c>
      <c r="I757" s="71" t="str">
        <f t="shared" si="48"/>
        <v>*755*</v>
      </c>
      <c r="J757" s="47"/>
      <c r="K757" s="83" t="str">
        <f t="shared" si="50"/>
        <v xml:space="preserve">    </v>
      </c>
      <c r="S757" s="27" t="b">
        <f t="shared" si="51"/>
        <v>0</v>
      </c>
    </row>
    <row r="758" spans="1:19" ht="62.25">
      <c r="A758" s="27">
        <v>756</v>
      </c>
      <c r="B758" s="74"/>
      <c r="C758" s="74"/>
      <c r="D758" s="74"/>
      <c r="E758" s="35"/>
      <c r="F758" s="35"/>
      <c r="G758" s="32" t="str">
        <f t="shared" si="49"/>
        <v>No Group</v>
      </c>
      <c r="H758" s="70" t="s">
        <v>210</v>
      </c>
      <c r="I758" s="71" t="str">
        <f t="shared" si="48"/>
        <v>*756*</v>
      </c>
      <c r="J758" s="47"/>
      <c r="K758" s="83" t="str">
        <f t="shared" si="50"/>
        <v xml:space="preserve">    </v>
      </c>
      <c r="S758" s="27" t="b">
        <f t="shared" si="51"/>
        <v>0</v>
      </c>
    </row>
    <row r="759" spans="1:19" ht="62.25">
      <c r="A759" s="27">
        <v>757</v>
      </c>
      <c r="B759" s="35"/>
      <c r="C759" s="35"/>
      <c r="D759" s="35"/>
      <c r="E759" s="35"/>
      <c r="F759" s="74"/>
      <c r="G759" s="32" t="str">
        <f t="shared" si="49"/>
        <v>No Group</v>
      </c>
      <c r="H759" s="70" t="s">
        <v>210</v>
      </c>
      <c r="I759" s="71" t="str">
        <f t="shared" si="48"/>
        <v>*757*</v>
      </c>
      <c r="J759" s="47"/>
      <c r="K759" s="83" t="str">
        <f t="shared" si="50"/>
        <v xml:space="preserve">    </v>
      </c>
      <c r="S759" s="27" t="b">
        <f t="shared" si="51"/>
        <v>0</v>
      </c>
    </row>
    <row r="760" spans="1:19" ht="62.25">
      <c r="A760" s="27">
        <v>758</v>
      </c>
      <c r="B760" s="35"/>
      <c r="C760" s="35"/>
      <c r="D760" s="35"/>
      <c r="E760" s="35"/>
      <c r="F760" s="74"/>
      <c r="G760" s="32" t="str">
        <f t="shared" si="49"/>
        <v>No Group</v>
      </c>
      <c r="H760" s="70" t="s">
        <v>210</v>
      </c>
      <c r="I760" s="71" t="str">
        <f t="shared" si="48"/>
        <v>*758*</v>
      </c>
      <c r="J760" s="47"/>
      <c r="K760" s="83" t="str">
        <f t="shared" si="50"/>
        <v xml:space="preserve">    </v>
      </c>
      <c r="S760" s="27" t="b">
        <f t="shared" si="51"/>
        <v>0</v>
      </c>
    </row>
    <row r="761" spans="1:19" ht="62.25">
      <c r="A761" s="27">
        <v>759</v>
      </c>
      <c r="B761" s="74"/>
      <c r="C761" s="74"/>
      <c r="D761" s="74"/>
      <c r="E761" s="35"/>
      <c r="F761" s="74"/>
      <c r="G761" s="32" t="str">
        <f t="shared" si="49"/>
        <v>No Group</v>
      </c>
      <c r="H761" s="70" t="s">
        <v>210</v>
      </c>
      <c r="I761" s="71" t="str">
        <f t="shared" si="48"/>
        <v>*759*</v>
      </c>
      <c r="J761" s="47"/>
      <c r="K761" s="83" t="str">
        <f t="shared" si="50"/>
        <v xml:space="preserve">    </v>
      </c>
      <c r="S761" s="27" t="b">
        <f t="shared" si="51"/>
        <v>0</v>
      </c>
    </row>
    <row r="762" spans="1:19" ht="62.25">
      <c r="A762" s="27">
        <v>760</v>
      </c>
      <c r="B762" s="74"/>
      <c r="C762" s="74"/>
      <c r="D762" s="74"/>
      <c r="E762" s="35"/>
      <c r="F762" s="35"/>
      <c r="G762" s="32" t="str">
        <f t="shared" si="49"/>
        <v>No Group</v>
      </c>
      <c r="H762" s="70" t="s">
        <v>210</v>
      </c>
      <c r="I762" s="71" t="str">
        <f t="shared" si="48"/>
        <v>*760*</v>
      </c>
      <c r="J762" s="47"/>
      <c r="K762" s="83" t="str">
        <f t="shared" si="50"/>
        <v xml:space="preserve">    </v>
      </c>
      <c r="S762" s="27" t="b">
        <f t="shared" si="51"/>
        <v>0</v>
      </c>
    </row>
    <row r="763" spans="1:19" ht="62.25">
      <c r="A763" s="27">
        <v>761</v>
      </c>
      <c r="B763" s="74"/>
      <c r="C763" s="74"/>
      <c r="D763" s="74"/>
      <c r="E763" s="35"/>
      <c r="F763" s="25"/>
      <c r="G763" s="32" t="str">
        <f t="shared" si="49"/>
        <v>No Group</v>
      </c>
      <c r="H763" s="70" t="s">
        <v>210</v>
      </c>
      <c r="I763" s="71" t="str">
        <f t="shared" si="48"/>
        <v>*761*</v>
      </c>
      <c r="J763" s="47"/>
      <c r="K763" s="83" t="str">
        <f t="shared" si="50"/>
        <v xml:space="preserve">    </v>
      </c>
      <c r="S763" s="27" t="b">
        <f t="shared" si="51"/>
        <v>0</v>
      </c>
    </row>
    <row r="764" spans="1:19" ht="62.25">
      <c r="A764" s="27">
        <v>762</v>
      </c>
      <c r="B764" s="35"/>
      <c r="C764" s="35"/>
      <c r="D764" s="35"/>
      <c r="E764" s="35"/>
      <c r="F764" s="35"/>
      <c r="G764" s="32" t="str">
        <f t="shared" si="49"/>
        <v>No Group</v>
      </c>
      <c r="H764" s="70" t="s">
        <v>210</v>
      </c>
      <c r="I764" s="71" t="str">
        <f t="shared" si="48"/>
        <v>*762*</v>
      </c>
      <c r="J764" s="47"/>
      <c r="K764" s="83" t="str">
        <f t="shared" si="50"/>
        <v xml:space="preserve">    </v>
      </c>
      <c r="S764" s="27" t="b">
        <f t="shared" si="51"/>
        <v>0</v>
      </c>
    </row>
    <row r="765" spans="1:19" ht="62.25">
      <c r="A765" s="27">
        <v>763</v>
      </c>
      <c r="B765" s="35"/>
      <c r="C765" s="35"/>
      <c r="D765" s="35"/>
      <c r="E765" s="35"/>
      <c r="F765" s="35"/>
      <c r="G765" s="32" t="str">
        <f t="shared" si="49"/>
        <v>No Group</v>
      </c>
      <c r="H765" s="70" t="s">
        <v>210</v>
      </c>
      <c r="I765" s="71" t="str">
        <f t="shared" si="48"/>
        <v>*763*</v>
      </c>
      <c r="J765" s="47"/>
      <c r="K765" s="83" t="str">
        <f t="shared" si="50"/>
        <v xml:space="preserve">    </v>
      </c>
      <c r="S765" s="27" t="b">
        <f t="shared" si="51"/>
        <v>0</v>
      </c>
    </row>
    <row r="766" spans="1:19" ht="62.25">
      <c r="A766" s="27">
        <v>764</v>
      </c>
      <c r="B766" s="74"/>
      <c r="C766" s="74"/>
      <c r="D766" s="74"/>
      <c r="E766" s="35"/>
      <c r="F766" s="74"/>
      <c r="G766" s="32" t="str">
        <f t="shared" si="49"/>
        <v>No Group</v>
      </c>
      <c r="H766" s="70" t="s">
        <v>210</v>
      </c>
      <c r="I766" s="71" t="str">
        <f t="shared" si="48"/>
        <v>*764*</v>
      </c>
      <c r="J766" s="47"/>
      <c r="K766" s="83" t="str">
        <f t="shared" si="50"/>
        <v xml:space="preserve">    </v>
      </c>
      <c r="S766" s="27" t="b">
        <f t="shared" si="51"/>
        <v>0</v>
      </c>
    </row>
    <row r="767" spans="1:19" ht="62.25">
      <c r="A767" s="27">
        <v>765</v>
      </c>
      <c r="B767" s="74"/>
      <c r="C767" s="74"/>
      <c r="D767" s="74"/>
      <c r="E767" s="35"/>
      <c r="F767" s="74"/>
      <c r="G767" s="32" t="str">
        <f t="shared" si="49"/>
        <v>No Group</v>
      </c>
      <c r="H767" s="70" t="s">
        <v>210</v>
      </c>
      <c r="I767" s="71" t="str">
        <f t="shared" si="48"/>
        <v>*765*</v>
      </c>
      <c r="J767" s="47"/>
      <c r="K767" s="83" t="str">
        <f t="shared" si="50"/>
        <v xml:space="preserve">    </v>
      </c>
      <c r="S767" s="27" t="b">
        <f t="shared" si="51"/>
        <v>0</v>
      </c>
    </row>
    <row r="768" spans="1:19" ht="62.25">
      <c r="A768" s="27">
        <v>766</v>
      </c>
      <c r="B768" s="35"/>
      <c r="C768" s="35"/>
      <c r="D768" s="35"/>
      <c r="E768" s="35"/>
      <c r="F768" s="35"/>
      <c r="G768" s="32" t="str">
        <f t="shared" si="49"/>
        <v>No Group</v>
      </c>
      <c r="H768" s="70" t="s">
        <v>210</v>
      </c>
      <c r="I768" s="71" t="str">
        <f t="shared" si="48"/>
        <v>*766*</v>
      </c>
      <c r="J768" s="47"/>
      <c r="K768" s="83" t="str">
        <f t="shared" si="50"/>
        <v xml:space="preserve">    </v>
      </c>
      <c r="S768" s="27" t="b">
        <f t="shared" si="51"/>
        <v>0</v>
      </c>
    </row>
    <row r="769" spans="1:19" ht="62.25">
      <c r="A769" s="27">
        <v>767</v>
      </c>
      <c r="B769" s="74"/>
      <c r="C769" s="74"/>
      <c r="D769" s="74"/>
      <c r="E769" s="35"/>
      <c r="F769" s="25"/>
      <c r="G769" s="32" t="str">
        <f t="shared" si="49"/>
        <v>No Group</v>
      </c>
      <c r="H769" s="70" t="s">
        <v>210</v>
      </c>
      <c r="I769" s="71" t="str">
        <f t="shared" si="48"/>
        <v>*767*</v>
      </c>
      <c r="J769" s="47"/>
      <c r="K769" s="83" t="str">
        <f t="shared" si="50"/>
        <v xml:space="preserve">    </v>
      </c>
      <c r="S769" s="27" t="b">
        <f t="shared" si="51"/>
        <v>0</v>
      </c>
    </row>
    <row r="770" spans="1:19" ht="62.25">
      <c r="A770" s="27">
        <v>768</v>
      </c>
      <c r="B770" s="74"/>
      <c r="C770" s="74"/>
      <c r="D770" s="74"/>
      <c r="E770" s="35"/>
      <c r="F770" s="25"/>
      <c r="G770" s="32" t="str">
        <f t="shared" si="49"/>
        <v>No Group</v>
      </c>
      <c r="H770" s="70" t="s">
        <v>210</v>
      </c>
      <c r="I770" s="71" t="str">
        <f t="shared" si="48"/>
        <v>*768*</v>
      </c>
      <c r="J770" s="47"/>
      <c r="K770" s="83" t="str">
        <f t="shared" si="50"/>
        <v xml:space="preserve">    </v>
      </c>
      <c r="S770" s="27" t="b">
        <f t="shared" si="51"/>
        <v>0</v>
      </c>
    </row>
    <row r="771" spans="1:19" ht="62.25">
      <c r="A771" s="27">
        <v>769</v>
      </c>
      <c r="B771" s="74"/>
      <c r="C771" s="74"/>
      <c r="D771" s="74"/>
      <c r="E771" s="35"/>
      <c r="F771" s="74"/>
      <c r="G771" s="32" t="str">
        <f t="shared" si="49"/>
        <v>No Group</v>
      </c>
      <c r="H771" s="70" t="s">
        <v>210</v>
      </c>
      <c r="I771" s="71" t="str">
        <f t="shared" ref="I771:I834" si="52">CONCATENATE(H771,A771,H771)</f>
        <v>*769*</v>
      </c>
      <c r="J771" s="47"/>
      <c r="K771" s="83" t="str">
        <f t="shared" si="50"/>
        <v xml:space="preserve">    </v>
      </c>
      <c r="S771" s="27" t="b">
        <f t="shared" si="51"/>
        <v>0</v>
      </c>
    </row>
    <row r="772" spans="1:19" ht="62.25">
      <c r="A772" s="27">
        <v>770</v>
      </c>
      <c r="B772" s="74"/>
      <c r="C772" s="74"/>
      <c r="D772" s="74"/>
      <c r="E772" s="35"/>
      <c r="F772" s="25"/>
      <c r="G772" s="32" t="str">
        <f t="shared" ref="G772:G835" si="53">IF(D772=8,"Cadet",IF(D772=7,"Cadet",IF(D772=6,"56",IF(D772=5,"56",IF(D772=4,"34",IF(D772=3,"34","No Group"))))))</f>
        <v>No Group</v>
      </c>
      <c r="H772" s="70" t="s">
        <v>210</v>
      </c>
      <c r="I772" s="71" t="str">
        <f t="shared" si="52"/>
        <v>*770*</v>
      </c>
      <c r="J772" s="47"/>
      <c r="K772" s="83" t="str">
        <f t="shared" si="50"/>
        <v xml:space="preserve">    </v>
      </c>
      <c r="S772" s="27" t="b">
        <f t="shared" si="51"/>
        <v>0</v>
      </c>
    </row>
    <row r="773" spans="1:19" ht="62.25">
      <c r="A773" s="27">
        <v>771</v>
      </c>
      <c r="B773" s="74"/>
      <c r="C773" s="74"/>
      <c r="D773" s="74"/>
      <c r="E773" s="35"/>
      <c r="F773" s="25"/>
      <c r="G773" s="32" t="str">
        <f t="shared" si="53"/>
        <v>No Group</v>
      </c>
      <c r="H773" s="70" t="s">
        <v>210</v>
      </c>
      <c r="I773" s="71" t="str">
        <f t="shared" si="52"/>
        <v>*771*</v>
      </c>
      <c r="J773" s="47"/>
      <c r="K773" s="83" t="str">
        <f t="shared" si="50"/>
        <v xml:space="preserve">    </v>
      </c>
      <c r="S773" s="27" t="b">
        <f t="shared" si="51"/>
        <v>0</v>
      </c>
    </row>
    <row r="774" spans="1:19" ht="62.25">
      <c r="A774" s="27">
        <v>772</v>
      </c>
      <c r="B774" s="25"/>
      <c r="C774" s="74"/>
      <c r="D774" s="74"/>
      <c r="E774" s="35"/>
      <c r="F774" s="25"/>
      <c r="G774" s="32" t="str">
        <f t="shared" si="53"/>
        <v>No Group</v>
      </c>
      <c r="H774" s="70" t="s">
        <v>210</v>
      </c>
      <c r="I774" s="71" t="str">
        <f t="shared" si="52"/>
        <v>*772*</v>
      </c>
      <c r="J774" s="47"/>
      <c r="K774" s="83" t="str">
        <f t="shared" si="50"/>
        <v xml:space="preserve">    </v>
      </c>
      <c r="S774" s="27" t="b">
        <f t="shared" si="51"/>
        <v>0</v>
      </c>
    </row>
    <row r="775" spans="1:19" ht="62.25">
      <c r="A775" s="27">
        <v>773</v>
      </c>
      <c r="B775" s="75"/>
      <c r="C775" s="75"/>
      <c r="D775" s="76"/>
      <c r="E775" s="75"/>
      <c r="F775" s="75"/>
      <c r="G775" s="32" t="str">
        <f t="shared" si="53"/>
        <v>No Group</v>
      </c>
      <c r="H775" s="70" t="s">
        <v>210</v>
      </c>
      <c r="I775" s="71" t="str">
        <f t="shared" si="52"/>
        <v>*773*</v>
      </c>
      <c r="J775" s="47"/>
      <c r="K775" s="83" t="str">
        <f t="shared" ref="K775:K838" si="54">CONCATENATE(B775," ",C775," ",D775," ",F775," ",E775)</f>
        <v xml:space="preserve">    </v>
      </c>
      <c r="S775" s="27" t="b">
        <f t="shared" si="51"/>
        <v>0</v>
      </c>
    </row>
    <row r="776" spans="1:19" ht="62.25">
      <c r="A776" s="27">
        <v>774</v>
      </c>
      <c r="B776" s="75"/>
      <c r="C776" s="75"/>
      <c r="D776" s="76"/>
      <c r="E776" s="75"/>
      <c r="F776" s="75"/>
      <c r="G776" s="32" t="str">
        <f t="shared" si="53"/>
        <v>No Group</v>
      </c>
      <c r="H776" s="70" t="s">
        <v>210</v>
      </c>
      <c r="I776" s="71" t="str">
        <f t="shared" si="52"/>
        <v>*774*</v>
      </c>
      <c r="J776" s="47"/>
      <c r="K776" s="83" t="str">
        <f t="shared" si="54"/>
        <v xml:space="preserve">    </v>
      </c>
      <c r="S776" s="27" t="b">
        <f t="shared" si="51"/>
        <v>0</v>
      </c>
    </row>
    <row r="777" spans="1:19" ht="62.25">
      <c r="A777" s="27">
        <v>775</v>
      </c>
      <c r="B777" s="75"/>
      <c r="C777" s="75"/>
      <c r="D777" s="76"/>
      <c r="E777" s="75"/>
      <c r="F777" s="75"/>
      <c r="G777" s="32" t="str">
        <f t="shared" si="53"/>
        <v>No Group</v>
      </c>
      <c r="H777" s="70" t="s">
        <v>210</v>
      </c>
      <c r="I777" s="71" t="str">
        <f t="shared" si="52"/>
        <v>*775*</v>
      </c>
      <c r="J777" s="47"/>
      <c r="K777" s="83" t="str">
        <f t="shared" si="54"/>
        <v xml:space="preserve">    </v>
      </c>
      <c r="S777" s="27" t="b">
        <f t="shared" si="51"/>
        <v>0</v>
      </c>
    </row>
    <row r="778" spans="1:19" ht="62.25">
      <c r="A778" s="27">
        <v>776</v>
      </c>
      <c r="B778" s="75"/>
      <c r="C778" s="75"/>
      <c r="D778" s="76"/>
      <c r="E778" s="75"/>
      <c r="F778" s="75"/>
      <c r="G778" s="32" t="str">
        <f t="shared" si="53"/>
        <v>No Group</v>
      </c>
      <c r="H778" s="70" t="s">
        <v>210</v>
      </c>
      <c r="I778" s="71" t="str">
        <f t="shared" si="52"/>
        <v>*776*</v>
      </c>
      <c r="J778" s="47"/>
      <c r="K778" s="83" t="str">
        <f t="shared" si="54"/>
        <v xml:space="preserve">    </v>
      </c>
      <c r="S778" s="27" t="b">
        <f t="shared" si="51"/>
        <v>0</v>
      </c>
    </row>
    <row r="779" spans="1:19" ht="62.25">
      <c r="A779" s="27">
        <v>777</v>
      </c>
      <c r="B779" s="75"/>
      <c r="C779" s="75"/>
      <c r="D779" s="76"/>
      <c r="E779" s="75"/>
      <c r="F779" s="75"/>
      <c r="G779" s="32" t="str">
        <f t="shared" si="53"/>
        <v>No Group</v>
      </c>
      <c r="H779" s="70" t="s">
        <v>210</v>
      </c>
      <c r="I779" s="71" t="str">
        <f t="shared" si="52"/>
        <v>*777*</v>
      </c>
      <c r="J779" s="47"/>
      <c r="K779" s="83" t="str">
        <f t="shared" si="54"/>
        <v xml:space="preserve">    </v>
      </c>
      <c r="S779" s="27" t="b">
        <f t="shared" si="51"/>
        <v>0</v>
      </c>
    </row>
    <row r="780" spans="1:19" ht="62.25">
      <c r="A780" s="27">
        <v>778</v>
      </c>
      <c r="B780" s="75"/>
      <c r="C780" s="75"/>
      <c r="D780" s="76"/>
      <c r="E780" s="75"/>
      <c r="F780" s="75"/>
      <c r="G780" s="32" t="str">
        <f t="shared" si="53"/>
        <v>No Group</v>
      </c>
      <c r="H780" s="70" t="s">
        <v>210</v>
      </c>
      <c r="I780" s="71" t="str">
        <f t="shared" si="52"/>
        <v>*778*</v>
      </c>
      <c r="J780" s="47"/>
      <c r="K780" s="83" t="str">
        <f t="shared" si="54"/>
        <v xml:space="preserve">    </v>
      </c>
      <c r="S780" s="27" t="b">
        <f t="shared" si="51"/>
        <v>0</v>
      </c>
    </row>
    <row r="781" spans="1:19" ht="62.25">
      <c r="A781" s="27">
        <v>779</v>
      </c>
      <c r="B781" s="75"/>
      <c r="C781" s="75"/>
      <c r="D781" s="76"/>
      <c r="E781" s="75"/>
      <c r="F781" s="75"/>
      <c r="G781" s="32" t="str">
        <f t="shared" si="53"/>
        <v>No Group</v>
      </c>
      <c r="H781" s="70" t="s">
        <v>210</v>
      </c>
      <c r="I781" s="71" t="str">
        <f t="shared" si="52"/>
        <v>*779*</v>
      </c>
      <c r="J781" s="47"/>
      <c r="K781" s="83" t="str">
        <f t="shared" si="54"/>
        <v xml:space="preserve">    </v>
      </c>
      <c r="S781" s="27" t="b">
        <f t="shared" si="51"/>
        <v>0</v>
      </c>
    </row>
    <row r="782" spans="1:19" ht="62.25">
      <c r="A782" s="27">
        <v>780</v>
      </c>
      <c r="B782" s="75"/>
      <c r="C782" s="75"/>
      <c r="D782" s="76"/>
      <c r="E782" s="75"/>
      <c r="F782" s="75"/>
      <c r="G782" s="32" t="str">
        <f t="shared" si="53"/>
        <v>No Group</v>
      </c>
      <c r="H782" s="70" t="s">
        <v>210</v>
      </c>
      <c r="I782" s="71" t="str">
        <f t="shared" si="52"/>
        <v>*780*</v>
      </c>
      <c r="J782" s="47"/>
      <c r="K782" s="83" t="str">
        <f t="shared" si="54"/>
        <v xml:space="preserve">    </v>
      </c>
      <c r="S782" s="27" t="b">
        <f t="shared" si="51"/>
        <v>0</v>
      </c>
    </row>
    <row r="783" spans="1:19" ht="62.25">
      <c r="A783" s="27">
        <v>781</v>
      </c>
      <c r="B783" s="75"/>
      <c r="C783" s="75"/>
      <c r="D783" s="76"/>
      <c r="E783" s="75"/>
      <c r="F783" s="75"/>
      <c r="G783" s="32" t="str">
        <f t="shared" si="53"/>
        <v>No Group</v>
      </c>
      <c r="H783" s="70" t="s">
        <v>210</v>
      </c>
      <c r="I783" s="71" t="str">
        <f t="shared" si="52"/>
        <v>*781*</v>
      </c>
      <c r="J783" s="47"/>
      <c r="K783" s="83" t="str">
        <f t="shared" si="54"/>
        <v xml:space="preserve">    </v>
      </c>
      <c r="S783" s="27" t="b">
        <f t="shared" si="51"/>
        <v>0</v>
      </c>
    </row>
    <row r="784" spans="1:19" ht="62.25">
      <c r="A784" s="27">
        <v>782</v>
      </c>
      <c r="B784" s="75"/>
      <c r="C784" s="75"/>
      <c r="D784" s="76"/>
      <c r="E784" s="75"/>
      <c r="F784" s="75"/>
      <c r="G784" s="32" t="str">
        <f t="shared" si="53"/>
        <v>No Group</v>
      </c>
      <c r="H784" s="70" t="s">
        <v>210</v>
      </c>
      <c r="I784" s="71" t="str">
        <f t="shared" si="52"/>
        <v>*782*</v>
      </c>
      <c r="J784" s="47"/>
      <c r="K784" s="83" t="str">
        <f t="shared" si="54"/>
        <v xml:space="preserve">    </v>
      </c>
      <c r="S784" s="27" t="b">
        <f t="shared" ref="S784:S847" si="55">EXACT(A784,A785)</f>
        <v>0</v>
      </c>
    </row>
    <row r="785" spans="1:19" ht="62.25">
      <c r="A785" s="27">
        <v>783</v>
      </c>
      <c r="B785" s="75"/>
      <c r="C785" s="75"/>
      <c r="D785" s="76"/>
      <c r="E785" s="75"/>
      <c r="F785" s="75"/>
      <c r="G785" s="32" t="str">
        <f t="shared" si="53"/>
        <v>No Group</v>
      </c>
      <c r="H785" s="70" t="s">
        <v>210</v>
      </c>
      <c r="I785" s="71" t="str">
        <f t="shared" si="52"/>
        <v>*783*</v>
      </c>
      <c r="J785" s="47"/>
      <c r="K785" s="83" t="str">
        <f t="shared" si="54"/>
        <v xml:space="preserve">    </v>
      </c>
      <c r="S785" s="27" t="b">
        <f t="shared" si="55"/>
        <v>0</v>
      </c>
    </row>
    <row r="786" spans="1:19" ht="62.25">
      <c r="A786" s="27">
        <v>784</v>
      </c>
      <c r="B786" s="75"/>
      <c r="C786" s="75"/>
      <c r="D786" s="76"/>
      <c r="E786" s="75"/>
      <c r="F786" s="75"/>
      <c r="G786" s="32" t="str">
        <f t="shared" si="53"/>
        <v>No Group</v>
      </c>
      <c r="H786" s="70" t="s">
        <v>210</v>
      </c>
      <c r="I786" s="71" t="str">
        <f t="shared" si="52"/>
        <v>*784*</v>
      </c>
      <c r="J786" s="47"/>
      <c r="K786" s="83" t="str">
        <f t="shared" si="54"/>
        <v xml:space="preserve">    </v>
      </c>
      <c r="S786" s="27" t="b">
        <f t="shared" si="55"/>
        <v>0</v>
      </c>
    </row>
    <row r="787" spans="1:19" ht="62.25">
      <c r="A787" s="27">
        <v>785</v>
      </c>
      <c r="B787" s="75"/>
      <c r="C787" s="75"/>
      <c r="D787" s="76"/>
      <c r="E787" s="75"/>
      <c r="F787" s="75"/>
      <c r="G787" s="32" t="str">
        <f t="shared" si="53"/>
        <v>No Group</v>
      </c>
      <c r="H787" s="70" t="s">
        <v>210</v>
      </c>
      <c r="I787" s="71" t="str">
        <f t="shared" si="52"/>
        <v>*785*</v>
      </c>
      <c r="J787" s="47"/>
      <c r="K787" s="83" t="str">
        <f t="shared" si="54"/>
        <v xml:space="preserve">    </v>
      </c>
      <c r="S787" s="27" t="b">
        <f t="shared" si="55"/>
        <v>0</v>
      </c>
    </row>
    <row r="788" spans="1:19" ht="62.25">
      <c r="A788" s="27">
        <v>786</v>
      </c>
      <c r="B788" s="75"/>
      <c r="C788" s="75"/>
      <c r="D788" s="76"/>
      <c r="E788" s="75"/>
      <c r="F788" s="75"/>
      <c r="G788" s="32" t="str">
        <f t="shared" si="53"/>
        <v>No Group</v>
      </c>
      <c r="H788" s="70" t="s">
        <v>210</v>
      </c>
      <c r="I788" s="71" t="str">
        <f t="shared" si="52"/>
        <v>*786*</v>
      </c>
      <c r="J788" s="47"/>
      <c r="K788" s="83" t="str">
        <f t="shared" si="54"/>
        <v xml:space="preserve">    </v>
      </c>
      <c r="S788" s="27" t="b">
        <f t="shared" si="55"/>
        <v>0</v>
      </c>
    </row>
    <row r="789" spans="1:19" ht="62.25">
      <c r="A789" s="27">
        <v>787</v>
      </c>
      <c r="B789" s="75"/>
      <c r="C789" s="75"/>
      <c r="D789" s="76"/>
      <c r="E789" s="75"/>
      <c r="F789" s="75"/>
      <c r="G789" s="32" t="str">
        <f t="shared" si="53"/>
        <v>No Group</v>
      </c>
      <c r="H789" s="70" t="s">
        <v>210</v>
      </c>
      <c r="I789" s="71" t="str">
        <f t="shared" si="52"/>
        <v>*787*</v>
      </c>
      <c r="J789" s="47"/>
      <c r="K789" s="83" t="str">
        <f t="shared" si="54"/>
        <v xml:space="preserve">    </v>
      </c>
      <c r="S789" s="27" t="b">
        <f t="shared" si="55"/>
        <v>0</v>
      </c>
    </row>
    <row r="790" spans="1:19" ht="62.25">
      <c r="A790" s="27">
        <v>788</v>
      </c>
      <c r="B790" s="128" t="s">
        <v>605</v>
      </c>
      <c r="C790" s="128" t="s">
        <v>711</v>
      </c>
      <c r="D790" s="76">
        <v>5</v>
      </c>
      <c r="E790" s="128" t="s">
        <v>712</v>
      </c>
      <c r="F790" s="128" t="s">
        <v>258</v>
      </c>
      <c r="G790" s="32" t="str">
        <f t="shared" si="53"/>
        <v>56</v>
      </c>
      <c r="H790" s="70" t="s">
        <v>210</v>
      </c>
      <c r="I790" s="71" t="str">
        <f t="shared" si="52"/>
        <v>*788*</v>
      </c>
      <c r="J790" s="47"/>
      <c r="K790" s="83" t="str">
        <f t="shared" si="54"/>
        <v>Mason Carroll 5 M St. Jude</v>
      </c>
      <c r="S790" s="27" t="b">
        <f t="shared" si="55"/>
        <v>0</v>
      </c>
    </row>
    <row r="791" spans="1:19" ht="62.25">
      <c r="A791" s="27">
        <v>789</v>
      </c>
      <c r="B791" s="77" t="s">
        <v>713</v>
      </c>
      <c r="C791" s="77" t="s">
        <v>300</v>
      </c>
      <c r="D791" s="78">
        <v>7</v>
      </c>
      <c r="E791" s="128" t="s">
        <v>712</v>
      </c>
      <c r="F791" s="78"/>
      <c r="G791" s="32" t="str">
        <f t="shared" si="53"/>
        <v>Cadet</v>
      </c>
      <c r="H791" s="70" t="s">
        <v>210</v>
      </c>
      <c r="I791" s="71" t="str">
        <f t="shared" si="52"/>
        <v>*789*</v>
      </c>
      <c r="J791" s="47"/>
      <c r="K791" s="83" t="str">
        <f t="shared" si="54"/>
        <v>Noah Clark 7  St. Jude</v>
      </c>
      <c r="S791" s="27" t="b">
        <f t="shared" si="55"/>
        <v>0</v>
      </c>
    </row>
    <row r="792" spans="1:19" ht="62.25">
      <c r="A792" s="27">
        <v>790</v>
      </c>
      <c r="B792" s="79"/>
      <c r="C792" s="79"/>
      <c r="D792" s="80"/>
      <c r="E792" s="80"/>
      <c r="F792" s="80"/>
      <c r="G792" s="32" t="str">
        <f t="shared" si="53"/>
        <v>No Group</v>
      </c>
      <c r="H792" s="70" t="s">
        <v>210</v>
      </c>
      <c r="I792" s="71" t="str">
        <f t="shared" si="52"/>
        <v>*790*</v>
      </c>
      <c r="J792" s="47"/>
      <c r="K792" s="83" t="str">
        <f t="shared" si="54"/>
        <v xml:space="preserve">    </v>
      </c>
      <c r="S792" s="27" t="b">
        <f t="shared" si="55"/>
        <v>0</v>
      </c>
    </row>
    <row r="793" spans="1:19" ht="62.25">
      <c r="A793" s="27">
        <v>791</v>
      </c>
      <c r="B793" s="79"/>
      <c r="C793" s="79"/>
      <c r="D793" s="80"/>
      <c r="E793" s="80"/>
      <c r="F793" s="80"/>
      <c r="G793" s="32" t="str">
        <f t="shared" si="53"/>
        <v>No Group</v>
      </c>
      <c r="H793" s="70" t="s">
        <v>210</v>
      </c>
      <c r="I793" s="71" t="str">
        <f t="shared" si="52"/>
        <v>*791*</v>
      </c>
      <c r="J793" s="47"/>
      <c r="K793" s="83" t="str">
        <f t="shared" si="54"/>
        <v xml:space="preserve">    </v>
      </c>
      <c r="S793" s="27" t="b">
        <f t="shared" si="55"/>
        <v>0</v>
      </c>
    </row>
    <row r="794" spans="1:19" ht="62.25">
      <c r="A794" s="27">
        <v>792</v>
      </c>
      <c r="B794" s="79"/>
      <c r="C794" s="79"/>
      <c r="D794" s="80"/>
      <c r="E794" s="80"/>
      <c r="F794" s="80"/>
      <c r="G794" s="32" t="str">
        <f t="shared" si="53"/>
        <v>No Group</v>
      </c>
      <c r="H794" s="70" t="s">
        <v>210</v>
      </c>
      <c r="I794" s="71" t="str">
        <f t="shared" si="52"/>
        <v>*792*</v>
      </c>
      <c r="J794" s="47"/>
      <c r="K794" s="83" t="str">
        <f t="shared" si="54"/>
        <v xml:space="preserve">    </v>
      </c>
      <c r="S794" s="27" t="b">
        <f t="shared" si="55"/>
        <v>0</v>
      </c>
    </row>
    <row r="795" spans="1:19" ht="62.25">
      <c r="A795" s="27">
        <v>793</v>
      </c>
      <c r="B795" s="79"/>
      <c r="C795" s="79"/>
      <c r="D795" s="80"/>
      <c r="E795" s="80"/>
      <c r="F795" s="80"/>
      <c r="G795" s="32" t="str">
        <f t="shared" si="53"/>
        <v>No Group</v>
      </c>
      <c r="H795" s="70" t="s">
        <v>210</v>
      </c>
      <c r="I795" s="71" t="str">
        <f t="shared" si="52"/>
        <v>*793*</v>
      </c>
      <c r="J795" s="47"/>
      <c r="K795" s="83" t="str">
        <f t="shared" si="54"/>
        <v xml:space="preserve">    </v>
      </c>
      <c r="S795" s="27" t="b">
        <f t="shared" si="55"/>
        <v>0</v>
      </c>
    </row>
    <row r="796" spans="1:19" ht="62.25">
      <c r="A796" s="27">
        <v>794</v>
      </c>
      <c r="B796" s="79"/>
      <c r="C796" s="79"/>
      <c r="D796" s="80"/>
      <c r="E796" s="80"/>
      <c r="F796" s="80"/>
      <c r="G796" s="32" t="str">
        <f t="shared" si="53"/>
        <v>No Group</v>
      </c>
      <c r="H796" s="70" t="s">
        <v>210</v>
      </c>
      <c r="I796" s="71" t="str">
        <f t="shared" si="52"/>
        <v>*794*</v>
      </c>
      <c r="J796" s="47"/>
      <c r="K796" s="83" t="str">
        <f t="shared" si="54"/>
        <v xml:space="preserve">    </v>
      </c>
      <c r="S796" s="27" t="b">
        <f t="shared" si="55"/>
        <v>0</v>
      </c>
    </row>
    <row r="797" spans="1:19" ht="62.25">
      <c r="A797" s="27">
        <v>795</v>
      </c>
      <c r="B797" s="79"/>
      <c r="C797" s="79"/>
      <c r="D797" s="80"/>
      <c r="E797" s="80"/>
      <c r="F797" s="80"/>
      <c r="G797" s="32" t="str">
        <f t="shared" si="53"/>
        <v>No Group</v>
      </c>
      <c r="H797" s="70" t="s">
        <v>210</v>
      </c>
      <c r="I797" s="71" t="str">
        <f t="shared" si="52"/>
        <v>*795*</v>
      </c>
      <c r="J797" s="47"/>
      <c r="K797" s="83" t="str">
        <f t="shared" si="54"/>
        <v xml:space="preserve">    </v>
      </c>
      <c r="S797" s="27" t="b">
        <f t="shared" si="55"/>
        <v>0</v>
      </c>
    </row>
    <row r="798" spans="1:19" ht="62.25">
      <c r="A798" s="27">
        <v>796</v>
      </c>
      <c r="B798" s="79"/>
      <c r="C798" s="79"/>
      <c r="D798" s="80"/>
      <c r="E798" s="80"/>
      <c r="F798" s="80"/>
      <c r="G798" s="32" t="str">
        <f t="shared" si="53"/>
        <v>No Group</v>
      </c>
      <c r="H798" s="70" t="s">
        <v>210</v>
      </c>
      <c r="I798" s="71" t="str">
        <f t="shared" si="52"/>
        <v>*796*</v>
      </c>
      <c r="J798" s="47"/>
      <c r="K798" s="83" t="str">
        <f t="shared" si="54"/>
        <v xml:space="preserve">    </v>
      </c>
      <c r="S798" s="27" t="b">
        <f t="shared" si="55"/>
        <v>0</v>
      </c>
    </row>
    <row r="799" spans="1:19" ht="62.25">
      <c r="A799" s="27">
        <v>797</v>
      </c>
      <c r="B799" s="79"/>
      <c r="C799" s="79"/>
      <c r="D799" s="80"/>
      <c r="E799" s="80"/>
      <c r="F799" s="80"/>
      <c r="G799" s="32" t="str">
        <f t="shared" si="53"/>
        <v>No Group</v>
      </c>
      <c r="H799" s="70" t="s">
        <v>210</v>
      </c>
      <c r="I799" s="71" t="str">
        <f t="shared" si="52"/>
        <v>*797*</v>
      </c>
      <c r="J799" s="47"/>
      <c r="K799" s="83" t="str">
        <f t="shared" si="54"/>
        <v xml:space="preserve">    </v>
      </c>
      <c r="S799" s="27" t="b">
        <f t="shared" si="55"/>
        <v>0</v>
      </c>
    </row>
    <row r="800" spans="1:19" ht="62.25">
      <c r="A800" s="27">
        <v>798</v>
      </c>
      <c r="B800" s="79"/>
      <c r="C800" s="79"/>
      <c r="D800" s="80"/>
      <c r="E800" s="80"/>
      <c r="F800" s="80"/>
      <c r="G800" s="32" t="str">
        <f t="shared" si="53"/>
        <v>No Group</v>
      </c>
      <c r="H800" s="70" t="s">
        <v>210</v>
      </c>
      <c r="I800" s="71" t="str">
        <f t="shared" si="52"/>
        <v>*798*</v>
      </c>
      <c r="J800" s="47"/>
      <c r="K800" s="83" t="str">
        <f t="shared" si="54"/>
        <v xml:space="preserve">    </v>
      </c>
      <c r="S800" s="27" t="b">
        <f t="shared" si="55"/>
        <v>0</v>
      </c>
    </row>
    <row r="801" spans="1:19" ht="62.25">
      <c r="A801" s="27">
        <v>799</v>
      </c>
      <c r="B801" s="79"/>
      <c r="C801" s="79"/>
      <c r="D801" s="80"/>
      <c r="E801" s="80"/>
      <c r="F801" s="80"/>
      <c r="G801" s="32" t="str">
        <f t="shared" si="53"/>
        <v>No Group</v>
      </c>
      <c r="H801" s="70" t="s">
        <v>210</v>
      </c>
      <c r="I801" s="71" t="str">
        <f t="shared" si="52"/>
        <v>*799*</v>
      </c>
      <c r="J801" s="47"/>
      <c r="K801" s="83" t="str">
        <f t="shared" si="54"/>
        <v xml:space="preserve">    </v>
      </c>
      <c r="S801" s="27" t="b">
        <f t="shared" si="55"/>
        <v>0</v>
      </c>
    </row>
    <row r="802" spans="1:19" ht="62.25">
      <c r="A802" s="27">
        <v>800</v>
      </c>
      <c r="B802" s="79"/>
      <c r="C802" s="79"/>
      <c r="D802" s="80"/>
      <c r="E802" s="80"/>
      <c r="F802" s="80"/>
      <c r="G802" s="32" t="str">
        <f t="shared" si="53"/>
        <v>No Group</v>
      </c>
      <c r="H802" s="70" t="s">
        <v>210</v>
      </c>
      <c r="I802" s="71" t="str">
        <f t="shared" si="52"/>
        <v>*800*</v>
      </c>
      <c r="J802" s="47"/>
      <c r="K802" s="83" t="str">
        <f t="shared" si="54"/>
        <v xml:space="preserve">    </v>
      </c>
      <c r="S802" s="27" t="b">
        <f t="shared" si="55"/>
        <v>0</v>
      </c>
    </row>
    <row r="803" spans="1:19" ht="62.25">
      <c r="A803" s="27">
        <v>801</v>
      </c>
      <c r="B803" s="79"/>
      <c r="C803" s="79"/>
      <c r="D803" s="80"/>
      <c r="E803" s="80"/>
      <c r="F803" s="80"/>
      <c r="G803" s="32" t="str">
        <f t="shared" si="53"/>
        <v>No Group</v>
      </c>
      <c r="H803" s="70" t="s">
        <v>210</v>
      </c>
      <c r="I803" s="71" t="str">
        <f t="shared" si="52"/>
        <v>*801*</v>
      </c>
      <c r="J803" s="47"/>
      <c r="K803" s="83" t="str">
        <f t="shared" si="54"/>
        <v xml:space="preserve">    </v>
      </c>
      <c r="M803" s="27"/>
      <c r="S803" s="27" t="b">
        <f t="shared" si="55"/>
        <v>0</v>
      </c>
    </row>
    <row r="804" spans="1:19" ht="62.25">
      <c r="A804" s="27">
        <v>802</v>
      </c>
      <c r="B804" s="79"/>
      <c r="C804" s="79"/>
      <c r="D804" s="80"/>
      <c r="E804" s="80"/>
      <c r="F804" s="80"/>
      <c r="G804" s="32" t="str">
        <f t="shared" si="53"/>
        <v>No Group</v>
      </c>
      <c r="H804" s="70" t="s">
        <v>210</v>
      </c>
      <c r="I804" s="71" t="str">
        <f t="shared" si="52"/>
        <v>*802*</v>
      </c>
      <c r="J804" s="47"/>
      <c r="K804" s="83" t="str">
        <f t="shared" si="54"/>
        <v xml:space="preserve">    </v>
      </c>
      <c r="M804" s="27"/>
      <c r="S804" s="27" t="b">
        <f t="shared" si="55"/>
        <v>0</v>
      </c>
    </row>
    <row r="805" spans="1:19" ht="62.25">
      <c r="A805" s="27">
        <v>803</v>
      </c>
      <c r="B805" s="79"/>
      <c r="C805" s="79"/>
      <c r="D805" s="80"/>
      <c r="E805" s="80"/>
      <c r="F805" s="80"/>
      <c r="G805" s="32" t="str">
        <f t="shared" si="53"/>
        <v>No Group</v>
      </c>
      <c r="H805" s="70" t="s">
        <v>210</v>
      </c>
      <c r="I805" s="71" t="str">
        <f t="shared" si="52"/>
        <v>*803*</v>
      </c>
      <c r="J805" s="47"/>
      <c r="K805" s="83" t="str">
        <f t="shared" si="54"/>
        <v xml:space="preserve">    </v>
      </c>
      <c r="M805" s="27"/>
      <c r="S805" s="27" t="b">
        <f t="shared" si="55"/>
        <v>0</v>
      </c>
    </row>
    <row r="806" spans="1:19" ht="62.25">
      <c r="A806" s="27">
        <v>804</v>
      </c>
      <c r="B806" s="79"/>
      <c r="C806" s="79"/>
      <c r="D806" s="80"/>
      <c r="E806" s="80"/>
      <c r="F806" s="80"/>
      <c r="G806" s="32" t="str">
        <f t="shared" si="53"/>
        <v>No Group</v>
      </c>
      <c r="H806" s="70" t="s">
        <v>210</v>
      </c>
      <c r="I806" s="71" t="str">
        <f t="shared" si="52"/>
        <v>*804*</v>
      </c>
      <c r="J806" s="48"/>
      <c r="K806" s="83" t="str">
        <f t="shared" si="54"/>
        <v xml:space="preserve">    </v>
      </c>
      <c r="M806" s="27"/>
      <c r="S806" s="27" t="b">
        <f t="shared" si="55"/>
        <v>0</v>
      </c>
    </row>
    <row r="807" spans="1:19" ht="62.25">
      <c r="A807" s="27">
        <v>805</v>
      </c>
      <c r="B807" s="79"/>
      <c r="C807" s="79"/>
      <c r="D807" s="80"/>
      <c r="E807" s="80"/>
      <c r="F807" s="80"/>
      <c r="G807" s="32" t="str">
        <f t="shared" si="53"/>
        <v>No Group</v>
      </c>
      <c r="H807" s="70" t="s">
        <v>210</v>
      </c>
      <c r="I807" s="71" t="str">
        <f t="shared" si="52"/>
        <v>*805*</v>
      </c>
      <c r="J807" s="25"/>
      <c r="K807" s="83" t="str">
        <f t="shared" si="54"/>
        <v xml:space="preserve">    </v>
      </c>
      <c r="M807" s="27"/>
      <c r="S807" s="27" t="b">
        <f t="shared" si="55"/>
        <v>0</v>
      </c>
    </row>
    <row r="808" spans="1:19" ht="62.25">
      <c r="A808" s="27">
        <v>806</v>
      </c>
      <c r="B808" s="79"/>
      <c r="C808" s="79"/>
      <c r="D808" s="80"/>
      <c r="E808" s="80"/>
      <c r="F808" s="80"/>
      <c r="G808" s="32" t="str">
        <f t="shared" si="53"/>
        <v>No Group</v>
      </c>
      <c r="H808" s="70" t="s">
        <v>210</v>
      </c>
      <c r="I808" s="71" t="str">
        <f t="shared" si="52"/>
        <v>*806*</v>
      </c>
      <c r="J808" s="25"/>
      <c r="K808" s="83" t="str">
        <f t="shared" si="54"/>
        <v xml:space="preserve">    </v>
      </c>
      <c r="M808" s="27"/>
      <c r="S808" s="27" t="b">
        <f t="shared" si="55"/>
        <v>0</v>
      </c>
    </row>
    <row r="809" spans="1:19" ht="62.25">
      <c r="A809" s="27">
        <v>807</v>
      </c>
      <c r="B809" s="79"/>
      <c r="C809" s="79"/>
      <c r="D809" s="80"/>
      <c r="E809" s="80"/>
      <c r="F809" s="80"/>
      <c r="G809" s="32" t="str">
        <f t="shared" si="53"/>
        <v>No Group</v>
      </c>
      <c r="H809" s="70" t="s">
        <v>210</v>
      </c>
      <c r="I809" s="71" t="str">
        <f t="shared" si="52"/>
        <v>*807*</v>
      </c>
      <c r="J809" s="25"/>
      <c r="K809" s="83" t="str">
        <f t="shared" si="54"/>
        <v xml:space="preserve">    </v>
      </c>
      <c r="M809" s="27"/>
      <c r="S809" s="27" t="b">
        <f t="shared" si="55"/>
        <v>0</v>
      </c>
    </row>
    <row r="810" spans="1:19" ht="62.25">
      <c r="A810" s="27">
        <v>808</v>
      </c>
      <c r="B810" s="79"/>
      <c r="C810" s="79"/>
      <c r="D810" s="80"/>
      <c r="E810" s="80"/>
      <c r="F810" s="80"/>
      <c r="G810" s="32" t="str">
        <f t="shared" si="53"/>
        <v>No Group</v>
      </c>
      <c r="H810" s="70" t="s">
        <v>210</v>
      </c>
      <c r="I810" s="71" t="str">
        <f t="shared" si="52"/>
        <v>*808*</v>
      </c>
      <c r="J810" s="25"/>
      <c r="K810" s="83" t="str">
        <f t="shared" si="54"/>
        <v xml:space="preserve">    </v>
      </c>
      <c r="M810" s="27"/>
      <c r="S810" s="27" t="b">
        <f t="shared" si="55"/>
        <v>0</v>
      </c>
    </row>
    <row r="811" spans="1:19" ht="62.25">
      <c r="A811" s="27">
        <v>809</v>
      </c>
      <c r="B811" s="79"/>
      <c r="C811" s="79"/>
      <c r="D811" s="80"/>
      <c r="E811" s="80"/>
      <c r="F811" s="80"/>
      <c r="G811" s="32" t="str">
        <f t="shared" si="53"/>
        <v>No Group</v>
      </c>
      <c r="H811" s="70" t="s">
        <v>210</v>
      </c>
      <c r="I811" s="71" t="str">
        <f t="shared" si="52"/>
        <v>*809*</v>
      </c>
      <c r="J811" s="25"/>
      <c r="K811" s="83" t="str">
        <f t="shared" si="54"/>
        <v xml:space="preserve">    </v>
      </c>
      <c r="M811" s="27"/>
      <c r="S811" s="27" t="b">
        <f t="shared" si="55"/>
        <v>0</v>
      </c>
    </row>
    <row r="812" spans="1:19" ht="62.25">
      <c r="A812" s="27">
        <v>810</v>
      </c>
      <c r="B812" s="79"/>
      <c r="C812" s="79"/>
      <c r="D812" s="80"/>
      <c r="E812" s="80"/>
      <c r="F812" s="80"/>
      <c r="G812" s="32" t="str">
        <f t="shared" si="53"/>
        <v>No Group</v>
      </c>
      <c r="H812" s="70" t="s">
        <v>210</v>
      </c>
      <c r="I812" s="71" t="str">
        <f t="shared" si="52"/>
        <v>*810*</v>
      </c>
      <c r="J812" s="25"/>
      <c r="K812" s="83" t="str">
        <f t="shared" si="54"/>
        <v xml:space="preserve">    </v>
      </c>
      <c r="M812" s="27"/>
      <c r="S812" s="27" t="b">
        <f t="shared" si="55"/>
        <v>0</v>
      </c>
    </row>
    <row r="813" spans="1:19" ht="62.25">
      <c r="A813" s="27">
        <v>811</v>
      </c>
      <c r="B813" s="79"/>
      <c r="C813" s="79"/>
      <c r="D813" s="80"/>
      <c r="E813" s="80"/>
      <c r="F813" s="80"/>
      <c r="G813" s="32" t="str">
        <f t="shared" si="53"/>
        <v>No Group</v>
      </c>
      <c r="H813" s="70" t="s">
        <v>210</v>
      </c>
      <c r="I813" s="71" t="str">
        <f t="shared" si="52"/>
        <v>*811*</v>
      </c>
      <c r="J813" s="25"/>
      <c r="K813" s="83" t="str">
        <f t="shared" si="54"/>
        <v xml:space="preserve">    </v>
      </c>
      <c r="M813" s="27"/>
      <c r="S813" s="27" t="b">
        <f t="shared" si="55"/>
        <v>0</v>
      </c>
    </row>
    <row r="814" spans="1:19" ht="62.25">
      <c r="A814" s="27">
        <v>812</v>
      </c>
      <c r="B814" s="79"/>
      <c r="C814" s="79"/>
      <c r="D814" s="80"/>
      <c r="E814" s="80"/>
      <c r="F814" s="80"/>
      <c r="G814" s="32" t="str">
        <f t="shared" si="53"/>
        <v>No Group</v>
      </c>
      <c r="H814" s="70" t="s">
        <v>210</v>
      </c>
      <c r="I814" s="71" t="str">
        <f t="shared" si="52"/>
        <v>*812*</v>
      </c>
      <c r="J814" s="25"/>
      <c r="K814" s="83" t="str">
        <f t="shared" si="54"/>
        <v xml:space="preserve">    </v>
      </c>
      <c r="M814" s="27"/>
      <c r="S814" s="27" t="b">
        <f t="shared" si="55"/>
        <v>0</v>
      </c>
    </row>
    <row r="815" spans="1:19" ht="62.25">
      <c r="A815" s="27">
        <v>813</v>
      </c>
      <c r="B815" s="79"/>
      <c r="C815" s="79"/>
      <c r="D815" s="80"/>
      <c r="E815" s="80"/>
      <c r="F815" s="80"/>
      <c r="G815" s="32" t="str">
        <f t="shared" si="53"/>
        <v>No Group</v>
      </c>
      <c r="H815" s="70" t="s">
        <v>210</v>
      </c>
      <c r="I815" s="71" t="str">
        <f t="shared" si="52"/>
        <v>*813*</v>
      </c>
      <c r="J815" s="25"/>
      <c r="K815" s="83" t="str">
        <f t="shared" si="54"/>
        <v xml:space="preserve">    </v>
      </c>
      <c r="M815" s="27"/>
      <c r="S815" s="27" t="b">
        <f t="shared" si="55"/>
        <v>0</v>
      </c>
    </row>
    <row r="816" spans="1:19" ht="62.25">
      <c r="A816" s="27">
        <v>814</v>
      </c>
      <c r="B816" s="79"/>
      <c r="C816" s="79"/>
      <c r="D816" s="80"/>
      <c r="E816" s="80"/>
      <c r="F816" s="80"/>
      <c r="G816" s="32" t="str">
        <f t="shared" si="53"/>
        <v>No Group</v>
      </c>
      <c r="H816" s="70" t="s">
        <v>210</v>
      </c>
      <c r="I816" s="71" t="str">
        <f t="shared" si="52"/>
        <v>*814*</v>
      </c>
      <c r="J816" s="25"/>
      <c r="K816" s="83" t="str">
        <f t="shared" si="54"/>
        <v xml:space="preserve">    </v>
      </c>
      <c r="M816" s="27"/>
      <c r="S816" s="27" t="b">
        <f t="shared" si="55"/>
        <v>0</v>
      </c>
    </row>
    <row r="817" spans="1:19" ht="62.25">
      <c r="A817" s="27">
        <v>815</v>
      </c>
      <c r="B817" s="79"/>
      <c r="C817" s="79"/>
      <c r="D817" s="80"/>
      <c r="E817" s="80"/>
      <c r="F817" s="80"/>
      <c r="G817" s="32" t="str">
        <f t="shared" si="53"/>
        <v>No Group</v>
      </c>
      <c r="H817" s="70" t="s">
        <v>210</v>
      </c>
      <c r="I817" s="71" t="str">
        <f t="shared" si="52"/>
        <v>*815*</v>
      </c>
      <c r="J817" s="25"/>
      <c r="K817" s="83" t="str">
        <f t="shared" si="54"/>
        <v xml:space="preserve">    </v>
      </c>
      <c r="M817" s="27"/>
      <c r="S817" s="27" t="b">
        <f t="shared" si="55"/>
        <v>0</v>
      </c>
    </row>
    <row r="818" spans="1:19" ht="62.25">
      <c r="A818" s="27">
        <v>816</v>
      </c>
      <c r="B818" s="79"/>
      <c r="C818" s="79"/>
      <c r="D818" s="80"/>
      <c r="E818" s="80"/>
      <c r="F818" s="80"/>
      <c r="G818" s="32" t="str">
        <f t="shared" si="53"/>
        <v>No Group</v>
      </c>
      <c r="H818" s="70" t="s">
        <v>210</v>
      </c>
      <c r="I818" s="71" t="str">
        <f t="shared" si="52"/>
        <v>*816*</v>
      </c>
      <c r="J818" s="25"/>
      <c r="K818" s="83" t="str">
        <f t="shared" si="54"/>
        <v xml:space="preserve">    </v>
      </c>
      <c r="M818" s="27"/>
      <c r="S818" s="27" t="b">
        <f t="shared" si="55"/>
        <v>0</v>
      </c>
    </row>
    <row r="819" spans="1:19" ht="62.25">
      <c r="A819" s="27">
        <v>817</v>
      </c>
      <c r="B819" s="79"/>
      <c r="C819" s="79"/>
      <c r="D819" s="80"/>
      <c r="E819" s="80"/>
      <c r="F819" s="80"/>
      <c r="G819" s="32" t="str">
        <f t="shared" si="53"/>
        <v>No Group</v>
      </c>
      <c r="H819" s="70" t="s">
        <v>210</v>
      </c>
      <c r="I819" s="71" t="str">
        <f t="shared" si="52"/>
        <v>*817*</v>
      </c>
      <c r="J819" s="25"/>
      <c r="K819" s="83" t="str">
        <f t="shared" si="54"/>
        <v xml:space="preserve">    </v>
      </c>
      <c r="M819" s="27"/>
      <c r="S819" s="27" t="b">
        <f t="shared" si="55"/>
        <v>0</v>
      </c>
    </row>
    <row r="820" spans="1:19" ht="62.25">
      <c r="A820" s="27">
        <v>818</v>
      </c>
      <c r="B820" s="79"/>
      <c r="C820" s="79"/>
      <c r="D820" s="80"/>
      <c r="E820" s="80"/>
      <c r="F820" s="80"/>
      <c r="G820" s="32" t="str">
        <f t="shared" si="53"/>
        <v>No Group</v>
      </c>
      <c r="H820" s="70" t="s">
        <v>210</v>
      </c>
      <c r="I820" s="71" t="str">
        <f t="shared" si="52"/>
        <v>*818*</v>
      </c>
      <c r="J820" s="25"/>
      <c r="K820" s="83" t="str">
        <f t="shared" si="54"/>
        <v xml:space="preserve">    </v>
      </c>
      <c r="M820" s="27"/>
      <c r="S820" s="27" t="b">
        <f t="shared" si="55"/>
        <v>0</v>
      </c>
    </row>
    <row r="821" spans="1:19" ht="62.25">
      <c r="A821" s="27">
        <v>819</v>
      </c>
      <c r="B821" s="79"/>
      <c r="C821" s="79"/>
      <c r="D821" s="80"/>
      <c r="E821" s="80"/>
      <c r="F821" s="80"/>
      <c r="G821" s="32" t="str">
        <f t="shared" si="53"/>
        <v>No Group</v>
      </c>
      <c r="H821" s="70" t="s">
        <v>210</v>
      </c>
      <c r="I821" s="71" t="str">
        <f t="shared" si="52"/>
        <v>*819*</v>
      </c>
      <c r="J821" s="25"/>
      <c r="K821" s="83" t="str">
        <f t="shared" si="54"/>
        <v xml:space="preserve">    </v>
      </c>
      <c r="M821" s="27"/>
      <c r="S821" s="27" t="b">
        <f t="shared" si="55"/>
        <v>0</v>
      </c>
    </row>
    <row r="822" spans="1:19" ht="62.25">
      <c r="A822" s="27">
        <v>820</v>
      </c>
      <c r="B822" s="79"/>
      <c r="C822" s="79"/>
      <c r="D822" s="80"/>
      <c r="E822" s="80"/>
      <c r="F822" s="80"/>
      <c r="G822" s="32" t="str">
        <f t="shared" si="53"/>
        <v>No Group</v>
      </c>
      <c r="H822" s="70" t="s">
        <v>210</v>
      </c>
      <c r="I822" s="71" t="str">
        <f t="shared" si="52"/>
        <v>*820*</v>
      </c>
      <c r="J822" s="25"/>
      <c r="K822" s="83" t="str">
        <f t="shared" si="54"/>
        <v xml:space="preserve">    </v>
      </c>
      <c r="M822" s="27"/>
      <c r="S822" s="27" t="b">
        <f t="shared" si="55"/>
        <v>0</v>
      </c>
    </row>
    <row r="823" spans="1:19" ht="62.25">
      <c r="A823" s="27">
        <v>821</v>
      </c>
      <c r="B823" s="79"/>
      <c r="C823" s="79"/>
      <c r="D823" s="80"/>
      <c r="E823" s="80"/>
      <c r="F823" s="80"/>
      <c r="G823" s="32" t="str">
        <f t="shared" si="53"/>
        <v>No Group</v>
      </c>
      <c r="H823" s="70" t="s">
        <v>210</v>
      </c>
      <c r="I823" s="71" t="str">
        <f t="shared" si="52"/>
        <v>*821*</v>
      </c>
      <c r="J823" s="25"/>
      <c r="K823" s="83" t="str">
        <f t="shared" si="54"/>
        <v xml:space="preserve">    </v>
      </c>
      <c r="M823" s="27"/>
      <c r="S823" s="27" t="b">
        <f t="shared" si="55"/>
        <v>0</v>
      </c>
    </row>
    <row r="824" spans="1:19" ht="62.25">
      <c r="A824" s="27">
        <v>822</v>
      </c>
      <c r="B824" s="79"/>
      <c r="C824" s="79"/>
      <c r="D824" s="80"/>
      <c r="E824" s="80"/>
      <c r="F824" s="80"/>
      <c r="G824" s="32" t="str">
        <f t="shared" si="53"/>
        <v>No Group</v>
      </c>
      <c r="H824" s="70" t="s">
        <v>210</v>
      </c>
      <c r="I824" s="71" t="str">
        <f t="shared" si="52"/>
        <v>*822*</v>
      </c>
      <c r="J824" s="25"/>
      <c r="K824" s="83" t="str">
        <f t="shared" si="54"/>
        <v xml:space="preserve">    </v>
      </c>
      <c r="M824" s="27"/>
      <c r="S824" s="27" t="b">
        <f t="shared" si="55"/>
        <v>0</v>
      </c>
    </row>
    <row r="825" spans="1:19" ht="62.25">
      <c r="A825" s="27">
        <v>823</v>
      </c>
      <c r="B825" s="79"/>
      <c r="C825" s="79"/>
      <c r="D825" s="80"/>
      <c r="E825" s="80"/>
      <c r="F825" s="80"/>
      <c r="G825" s="32" t="str">
        <f t="shared" si="53"/>
        <v>No Group</v>
      </c>
      <c r="H825" s="70" t="s">
        <v>210</v>
      </c>
      <c r="I825" s="71" t="str">
        <f t="shared" si="52"/>
        <v>*823*</v>
      </c>
      <c r="J825" s="25"/>
      <c r="K825" s="83" t="str">
        <f t="shared" si="54"/>
        <v xml:space="preserve">    </v>
      </c>
      <c r="M825" s="27"/>
      <c r="S825" s="27" t="b">
        <f t="shared" si="55"/>
        <v>0</v>
      </c>
    </row>
    <row r="826" spans="1:19" ht="62.25">
      <c r="A826" s="27">
        <v>824</v>
      </c>
      <c r="B826" s="79"/>
      <c r="C826" s="79"/>
      <c r="D826" s="80"/>
      <c r="E826" s="80"/>
      <c r="F826" s="80"/>
      <c r="G826" s="32" t="str">
        <f t="shared" si="53"/>
        <v>No Group</v>
      </c>
      <c r="H826" s="70" t="s">
        <v>210</v>
      </c>
      <c r="I826" s="71" t="str">
        <f t="shared" si="52"/>
        <v>*824*</v>
      </c>
      <c r="J826" s="25"/>
      <c r="K826" s="83" t="str">
        <f t="shared" si="54"/>
        <v xml:space="preserve">    </v>
      </c>
      <c r="M826" s="27"/>
      <c r="S826" s="27" t="b">
        <f t="shared" si="55"/>
        <v>0</v>
      </c>
    </row>
    <row r="827" spans="1:19" ht="62.25">
      <c r="A827" s="27">
        <v>825</v>
      </c>
      <c r="B827" s="79"/>
      <c r="C827" s="79"/>
      <c r="D827" s="80"/>
      <c r="E827" s="80"/>
      <c r="F827" s="80"/>
      <c r="G827" s="32" t="str">
        <f t="shared" si="53"/>
        <v>No Group</v>
      </c>
      <c r="H827" s="70" t="s">
        <v>210</v>
      </c>
      <c r="I827" s="71" t="str">
        <f t="shared" si="52"/>
        <v>*825*</v>
      </c>
      <c r="J827" s="25"/>
      <c r="K827" s="83" t="str">
        <f t="shared" si="54"/>
        <v xml:space="preserve">    </v>
      </c>
      <c r="M827" s="27"/>
      <c r="S827" s="27" t="b">
        <f t="shared" si="55"/>
        <v>0</v>
      </c>
    </row>
    <row r="828" spans="1:19" ht="62.25">
      <c r="A828" s="27">
        <v>826</v>
      </c>
      <c r="B828" s="81"/>
      <c r="C828" s="82"/>
      <c r="D828" s="80"/>
      <c r="E828" s="80"/>
      <c r="F828" s="80"/>
      <c r="G828" s="32" t="str">
        <f t="shared" si="53"/>
        <v>No Group</v>
      </c>
      <c r="H828" s="70" t="s">
        <v>210</v>
      </c>
      <c r="I828" s="71" t="str">
        <f t="shared" si="52"/>
        <v>*826*</v>
      </c>
      <c r="J828" s="25"/>
      <c r="K828" s="83" t="str">
        <f t="shared" si="54"/>
        <v xml:space="preserve">    </v>
      </c>
      <c r="M828" s="27"/>
      <c r="S828" s="27" t="b">
        <f t="shared" si="55"/>
        <v>0</v>
      </c>
    </row>
    <row r="829" spans="1:19" ht="62.25">
      <c r="A829" s="27">
        <v>827</v>
      </c>
      <c r="B829" s="79"/>
      <c r="C829" s="79"/>
      <c r="D829" s="80"/>
      <c r="E829" s="80"/>
      <c r="F829" s="80"/>
      <c r="G829" s="32" t="str">
        <f t="shared" si="53"/>
        <v>No Group</v>
      </c>
      <c r="H829" s="70" t="s">
        <v>210</v>
      </c>
      <c r="I829" s="71" t="str">
        <f t="shared" si="52"/>
        <v>*827*</v>
      </c>
      <c r="J829" s="25"/>
      <c r="K829" s="83" t="str">
        <f t="shared" si="54"/>
        <v xml:space="preserve">    </v>
      </c>
      <c r="M829" s="27"/>
      <c r="S829" s="27" t="b">
        <f t="shared" si="55"/>
        <v>0</v>
      </c>
    </row>
    <row r="830" spans="1:19" ht="62.25">
      <c r="A830" s="27">
        <v>828</v>
      </c>
      <c r="B830" s="79"/>
      <c r="C830" s="79"/>
      <c r="D830" s="80"/>
      <c r="E830" s="80"/>
      <c r="F830" s="80"/>
      <c r="G830" s="32" t="str">
        <f t="shared" si="53"/>
        <v>No Group</v>
      </c>
      <c r="H830" s="70" t="s">
        <v>210</v>
      </c>
      <c r="I830" s="71" t="str">
        <f t="shared" si="52"/>
        <v>*828*</v>
      </c>
      <c r="J830" s="25"/>
      <c r="K830" s="83" t="str">
        <f t="shared" si="54"/>
        <v xml:space="preserve">    </v>
      </c>
      <c r="M830" s="27"/>
      <c r="S830" s="27" t="b">
        <f t="shared" si="55"/>
        <v>0</v>
      </c>
    </row>
    <row r="831" spans="1:19" ht="62.25">
      <c r="A831" s="27">
        <v>829</v>
      </c>
      <c r="B831" s="79"/>
      <c r="C831" s="79"/>
      <c r="D831" s="80"/>
      <c r="E831" s="80"/>
      <c r="F831" s="80"/>
      <c r="G831" s="32" t="str">
        <f t="shared" si="53"/>
        <v>No Group</v>
      </c>
      <c r="H831" s="70" t="s">
        <v>210</v>
      </c>
      <c r="I831" s="71" t="str">
        <f t="shared" si="52"/>
        <v>*829*</v>
      </c>
      <c r="J831" s="25"/>
      <c r="K831" s="83" t="str">
        <f t="shared" si="54"/>
        <v xml:space="preserve">    </v>
      </c>
      <c r="M831" s="27"/>
      <c r="S831" s="27" t="b">
        <f t="shared" si="55"/>
        <v>0</v>
      </c>
    </row>
    <row r="832" spans="1:19" ht="62.25">
      <c r="A832" s="27">
        <v>830</v>
      </c>
      <c r="B832" s="79"/>
      <c r="C832" s="79"/>
      <c r="D832" s="80"/>
      <c r="E832" s="80"/>
      <c r="F832" s="80"/>
      <c r="G832" s="32" t="str">
        <f t="shared" si="53"/>
        <v>No Group</v>
      </c>
      <c r="H832" s="70" t="s">
        <v>210</v>
      </c>
      <c r="I832" s="71" t="str">
        <f t="shared" si="52"/>
        <v>*830*</v>
      </c>
      <c r="J832" s="25"/>
      <c r="K832" s="83" t="str">
        <f t="shared" si="54"/>
        <v xml:space="preserve">    </v>
      </c>
      <c r="M832" s="27"/>
      <c r="S832" s="27" t="b">
        <f t="shared" si="55"/>
        <v>0</v>
      </c>
    </row>
    <row r="833" spans="1:19" ht="62.25">
      <c r="A833" s="27">
        <v>831</v>
      </c>
      <c r="B833" s="79"/>
      <c r="C833" s="79"/>
      <c r="D833" s="80"/>
      <c r="E833" s="80"/>
      <c r="F833" s="80"/>
      <c r="G833" s="32" t="str">
        <f t="shared" si="53"/>
        <v>No Group</v>
      </c>
      <c r="H833" s="70" t="s">
        <v>210</v>
      </c>
      <c r="I833" s="71" t="str">
        <f t="shared" si="52"/>
        <v>*831*</v>
      </c>
      <c r="J833" s="25"/>
      <c r="K833" s="83" t="str">
        <f t="shared" si="54"/>
        <v xml:space="preserve">    </v>
      </c>
      <c r="M833" s="27"/>
      <c r="S833" s="27" t="b">
        <f t="shared" si="55"/>
        <v>0</v>
      </c>
    </row>
    <row r="834" spans="1:19" ht="62.25">
      <c r="A834" s="27">
        <v>832</v>
      </c>
      <c r="B834" s="79"/>
      <c r="C834" s="79"/>
      <c r="D834" s="80"/>
      <c r="E834" s="80"/>
      <c r="F834" s="80"/>
      <c r="G834" s="32" t="str">
        <f t="shared" si="53"/>
        <v>No Group</v>
      </c>
      <c r="H834" s="70" t="s">
        <v>210</v>
      </c>
      <c r="I834" s="71" t="str">
        <f t="shared" si="52"/>
        <v>*832*</v>
      </c>
      <c r="J834" s="25"/>
      <c r="K834" s="83" t="str">
        <f t="shared" si="54"/>
        <v xml:space="preserve">    </v>
      </c>
      <c r="M834" s="27"/>
      <c r="S834" s="27" t="b">
        <f t="shared" si="55"/>
        <v>0</v>
      </c>
    </row>
    <row r="835" spans="1:19" ht="62.25">
      <c r="A835" s="27">
        <v>833</v>
      </c>
      <c r="B835" s="79"/>
      <c r="C835" s="79"/>
      <c r="D835" s="80"/>
      <c r="E835" s="80"/>
      <c r="F835" s="80"/>
      <c r="G835" s="32" t="str">
        <f t="shared" si="53"/>
        <v>No Group</v>
      </c>
      <c r="H835" s="70" t="s">
        <v>210</v>
      </c>
      <c r="I835" s="71" t="str">
        <f t="shared" ref="I835:I898" si="56">CONCATENATE(H835,A835,H835)</f>
        <v>*833*</v>
      </c>
      <c r="J835" s="25"/>
      <c r="K835" s="83" t="str">
        <f t="shared" si="54"/>
        <v xml:space="preserve">    </v>
      </c>
      <c r="M835" s="27"/>
      <c r="S835" s="27" t="b">
        <f t="shared" si="55"/>
        <v>0</v>
      </c>
    </row>
    <row r="836" spans="1:19" ht="62.25">
      <c r="A836" s="27">
        <v>834</v>
      </c>
      <c r="B836" s="81"/>
      <c r="C836" s="82"/>
      <c r="D836" s="80"/>
      <c r="E836" s="80"/>
      <c r="F836" s="80"/>
      <c r="G836" s="32" t="str">
        <f t="shared" ref="G836:G899" si="57">IF(D836=8,"Cadet",IF(D836=7,"Cadet",IF(D836=6,"56",IF(D836=5,"56",IF(D836=4,"34",IF(D836=3,"34","No Group"))))))</f>
        <v>No Group</v>
      </c>
      <c r="H836" s="70" t="s">
        <v>210</v>
      </c>
      <c r="I836" s="71" t="str">
        <f t="shared" si="56"/>
        <v>*834*</v>
      </c>
      <c r="J836" s="25"/>
      <c r="K836" s="83" t="str">
        <f t="shared" si="54"/>
        <v xml:space="preserve">    </v>
      </c>
      <c r="M836" s="27"/>
      <c r="S836" s="27" t="b">
        <f t="shared" si="55"/>
        <v>0</v>
      </c>
    </row>
    <row r="837" spans="1:19" ht="62.25">
      <c r="A837" s="27">
        <v>835</v>
      </c>
      <c r="B837" s="79"/>
      <c r="C837" s="79"/>
      <c r="D837" s="80"/>
      <c r="E837" s="80"/>
      <c r="F837" s="80"/>
      <c r="G837" s="32" t="str">
        <f t="shared" si="57"/>
        <v>No Group</v>
      </c>
      <c r="H837" s="70" t="s">
        <v>210</v>
      </c>
      <c r="I837" s="71" t="str">
        <f t="shared" si="56"/>
        <v>*835*</v>
      </c>
      <c r="J837" s="25"/>
      <c r="K837" s="83" t="str">
        <f t="shared" si="54"/>
        <v xml:space="preserve">    </v>
      </c>
      <c r="M837" s="27"/>
      <c r="S837" s="27" t="b">
        <f t="shared" si="55"/>
        <v>0</v>
      </c>
    </row>
    <row r="838" spans="1:19" ht="62.25">
      <c r="A838" s="27">
        <v>836</v>
      </c>
      <c r="B838" s="79"/>
      <c r="C838" s="79"/>
      <c r="D838" s="80"/>
      <c r="E838" s="80"/>
      <c r="F838" s="80"/>
      <c r="G838" s="32" t="str">
        <f t="shared" si="57"/>
        <v>No Group</v>
      </c>
      <c r="H838" s="70" t="s">
        <v>210</v>
      </c>
      <c r="I838" s="71" t="str">
        <f t="shared" si="56"/>
        <v>*836*</v>
      </c>
      <c r="J838" s="25"/>
      <c r="K838" s="83" t="str">
        <f t="shared" si="54"/>
        <v xml:space="preserve">    </v>
      </c>
      <c r="M838" s="27"/>
      <c r="S838" s="27" t="b">
        <f t="shared" si="55"/>
        <v>0</v>
      </c>
    </row>
    <row r="839" spans="1:19" ht="62.25">
      <c r="A839" s="27">
        <v>837</v>
      </c>
      <c r="B839" s="79"/>
      <c r="C839" s="79"/>
      <c r="D839" s="80"/>
      <c r="E839" s="80"/>
      <c r="F839" s="80"/>
      <c r="G839" s="32" t="str">
        <f t="shared" si="57"/>
        <v>No Group</v>
      </c>
      <c r="H839" s="70" t="s">
        <v>210</v>
      </c>
      <c r="I839" s="71" t="str">
        <f t="shared" si="56"/>
        <v>*837*</v>
      </c>
      <c r="J839" s="25"/>
      <c r="K839" s="83" t="str">
        <f t="shared" ref="K839:K902" si="58">CONCATENATE(B839," ",C839," ",D839," ",F839," ",E839)</f>
        <v xml:space="preserve">    </v>
      </c>
      <c r="M839" s="27"/>
      <c r="S839" s="27" t="b">
        <f t="shared" si="55"/>
        <v>0</v>
      </c>
    </row>
    <row r="840" spans="1:19" ht="62.25">
      <c r="A840" s="27">
        <v>838</v>
      </c>
      <c r="B840" s="79"/>
      <c r="C840" s="79"/>
      <c r="D840" s="80"/>
      <c r="E840" s="80"/>
      <c r="F840" s="80"/>
      <c r="G840" s="32" t="str">
        <f t="shared" si="57"/>
        <v>No Group</v>
      </c>
      <c r="H840" s="70" t="s">
        <v>210</v>
      </c>
      <c r="I840" s="71" t="str">
        <f t="shared" si="56"/>
        <v>*838*</v>
      </c>
      <c r="J840" s="25"/>
      <c r="K840" s="83" t="str">
        <f t="shared" si="58"/>
        <v xml:space="preserve">    </v>
      </c>
      <c r="M840" s="27"/>
      <c r="S840" s="27" t="b">
        <f t="shared" si="55"/>
        <v>0</v>
      </c>
    </row>
    <row r="841" spans="1:19" ht="62.25">
      <c r="A841" s="27">
        <v>839</v>
      </c>
      <c r="B841" s="79"/>
      <c r="C841" s="79"/>
      <c r="D841" s="80"/>
      <c r="E841" s="80"/>
      <c r="F841" s="80"/>
      <c r="G841" s="32" t="str">
        <f t="shared" si="57"/>
        <v>No Group</v>
      </c>
      <c r="H841" s="70" t="s">
        <v>210</v>
      </c>
      <c r="I841" s="71" t="str">
        <f t="shared" si="56"/>
        <v>*839*</v>
      </c>
      <c r="J841" s="25"/>
      <c r="K841" s="83" t="str">
        <f t="shared" si="58"/>
        <v xml:space="preserve">    </v>
      </c>
      <c r="M841" s="27"/>
      <c r="S841" s="27" t="b">
        <f t="shared" si="55"/>
        <v>0</v>
      </c>
    </row>
    <row r="842" spans="1:19" ht="62.25">
      <c r="A842" s="27">
        <v>840</v>
      </c>
      <c r="B842" s="25"/>
      <c r="C842" s="25"/>
      <c r="D842" s="16"/>
      <c r="E842" s="25"/>
      <c r="F842" s="36"/>
      <c r="G842" s="32" t="str">
        <f t="shared" si="57"/>
        <v>No Group</v>
      </c>
      <c r="H842" s="70" t="s">
        <v>210</v>
      </c>
      <c r="I842" s="71" t="str">
        <f t="shared" si="56"/>
        <v>*840*</v>
      </c>
      <c r="J842" s="25"/>
      <c r="K842" s="83" t="str">
        <f t="shared" si="58"/>
        <v xml:space="preserve">    </v>
      </c>
      <c r="M842" s="27"/>
      <c r="S842" s="27" t="b">
        <f t="shared" si="55"/>
        <v>0</v>
      </c>
    </row>
    <row r="843" spans="1:19" ht="62.25">
      <c r="A843" s="27">
        <v>841</v>
      </c>
      <c r="B843" s="25"/>
      <c r="C843" s="25"/>
      <c r="D843" s="16"/>
      <c r="E843" s="25"/>
      <c r="F843" s="36"/>
      <c r="G843" s="32" t="str">
        <f t="shared" si="57"/>
        <v>No Group</v>
      </c>
      <c r="H843" s="70" t="s">
        <v>210</v>
      </c>
      <c r="I843" s="71" t="str">
        <f t="shared" si="56"/>
        <v>*841*</v>
      </c>
      <c r="J843" s="25"/>
      <c r="K843" s="83" t="str">
        <f t="shared" si="58"/>
        <v xml:space="preserve">    </v>
      </c>
      <c r="M843" s="27"/>
      <c r="S843" s="27" t="b">
        <f t="shared" si="55"/>
        <v>0</v>
      </c>
    </row>
    <row r="844" spans="1:19" ht="62.25">
      <c r="A844" s="27">
        <v>842</v>
      </c>
      <c r="B844" s="25"/>
      <c r="C844" s="25"/>
      <c r="D844" s="16"/>
      <c r="E844" s="25"/>
      <c r="F844" s="36"/>
      <c r="G844" s="32" t="str">
        <f t="shared" si="57"/>
        <v>No Group</v>
      </c>
      <c r="H844" s="70" t="s">
        <v>210</v>
      </c>
      <c r="I844" s="71" t="str">
        <f t="shared" si="56"/>
        <v>*842*</v>
      </c>
      <c r="J844" s="25"/>
      <c r="K844" s="83" t="str">
        <f t="shared" si="58"/>
        <v xml:space="preserve">    </v>
      </c>
      <c r="M844" s="27"/>
      <c r="S844" s="27" t="b">
        <f t="shared" si="55"/>
        <v>0</v>
      </c>
    </row>
    <row r="845" spans="1:19" ht="62.25">
      <c r="A845" s="27">
        <v>843</v>
      </c>
      <c r="B845" s="25"/>
      <c r="C845" s="25"/>
      <c r="D845" s="16"/>
      <c r="E845" s="25"/>
      <c r="F845" s="36"/>
      <c r="G845" s="32" t="str">
        <f t="shared" si="57"/>
        <v>No Group</v>
      </c>
      <c r="H845" s="70" t="s">
        <v>210</v>
      </c>
      <c r="I845" s="71" t="str">
        <f t="shared" si="56"/>
        <v>*843*</v>
      </c>
      <c r="J845" s="25"/>
      <c r="K845" s="83" t="str">
        <f t="shared" si="58"/>
        <v xml:space="preserve">    </v>
      </c>
      <c r="M845" s="27"/>
      <c r="S845" s="27" t="b">
        <f t="shared" si="55"/>
        <v>0</v>
      </c>
    </row>
    <row r="846" spans="1:19" ht="62.25">
      <c r="A846" s="27">
        <v>844</v>
      </c>
      <c r="B846" s="25"/>
      <c r="C846" s="25"/>
      <c r="D846" s="16"/>
      <c r="E846" s="25"/>
      <c r="F846" s="36"/>
      <c r="G846" s="32" t="str">
        <f t="shared" si="57"/>
        <v>No Group</v>
      </c>
      <c r="H846" s="70" t="s">
        <v>210</v>
      </c>
      <c r="I846" s="71" t="str">
        <f t="shared" si="56"/>
        <v>*844*</v>
      </c>
      <c r="J846" s="25"/>
      <c r="K846" s="83" t="str">
        <f t="shared" si="58"/>
        <v xml:space="preserve">    </v>
      </c>
      <c r="M846" s="27"/>
      <c r="S846" s="27" t="b">
        <f t="shared" si="55"/>
        <v>0</v>
      </c>
    </row>
    <row r="847" spans="1:19" ht="62.25">
      <c r="A847" s="27">
        <v>845</v>
      </c>
      <c r="B847" s="25"/>
      <c r="C847" s="25"/>
      <c r="D847" s="16"/>
      <c r="E847" s="25"/>
      <c r="F847" s="36"/>
      <c r="G847" s="32" t="str">
        <f t="shared" si="57"/>
        <v>No Group</v>
      </c>
      <c r="H847" s="70" t="s">
        <v>210</v>
      </c>
      <c r="I847" s="71" t="str">
        <f t="shared" si="56"/>
        <v>*845*</v>
      </c>
      <c r="J847" s="25"/>
      <c r="K847" s="83" t="str">
        <f t="shared" si="58"/>
        <v xml:space="preserve">    </v>
      </c>
      <c r="M847" s="27"/>
      <c r="S847" s="27" t="b">
        <f t="shared" si="55"/>
        <v>0</v>
      </c>
    </row>
    <row r="848" spans="1:19" ht="62.25">
      <c r="A848" s="27">
        <v>846</v>
      </c>
      <c r="B848" s="25"/>
      <c r="C848" s="25"/>
      <c r="D848" s="16"/>
      <c r="E848" s="25"/>
      <c r="F848" s="36"/>
      <c r="G848" s="32" t="str">
        <f t="shared" si="57"/>
        <v>No Group</v>
      </c>
      <c r="H848" s="70" t="s">
        <v>210</v>
      </c>
      <c r="I848" s="71" t="str">
        <f t="shared" si="56"/>
        <v>*846*</v>
      </c>
      <c r="J848" s="25"/>
      <c r="K848" s="83" t="str">
        <f t="shared" si="58"/>
        <v xml:space="preserve">    </v>
      </c>
      <c r="M848" s="27"/>
      <c r="S848" s="27" t="b">
        <f t="shared" ref="S848:S911" si="59">EXACT(A848,A849)</f>
        <v>0</v>
      </c>
    </row>
    <row r="849" spans="1:19" ht="62.25">
      <c r="A849" s="27">
        <v>847</v>
      </c>
      <c r="B849" s="25"/>
      <c r="C849" s="25"/>
      <c r="D849" s="16"/>
      <c r="E849" s="25"/>
      <c r="F849" s="36"/>
      <c r="G849" s="32" t="str">
        <f t="shared" si="57"/>
        <v>No Group</v>
      </c>
      <c r="H849" s="70" t="s">
        <v>210</v>
      </c>
      <c r="I849" s="71" t="str">
        <f t="shared" si="56"/>
        <v>*847*</v>
      </c>
      <c r="J849" s="25"/>
      <c r="K849" s="83" t="str">
        <f t="shared" si="58"/>
        <v xml:space="preserve">    </v>
      </c>
      <c r="M849" s="27"/>
      <c r="S849" s="27" t="b">
        <f t="shared" si="59"/>
        <v>0</v>
      </c>
    </row>
    <row r="850" spans="1:19" ht="62.25">
      <c r="A850" s="27">
        <v>848</v>
      </c>
      <c r="B850" s="25"/>
      <c r="C850" s="25"/>
      <c r="D850" s="16"/>
      <c r="E850" s="25"/>
      <c r="F850" s="36"/>
      <c r="G850" s="32" t="str">
        <f t="shared" si="57"/>
        <v>No Group</v>
      </c>
      <c r="H850" s="70" t="s">
        <v>210</v>
      </c>
      <c r="I850" s="71" t="str">
        <f t="shared" si="56"/>
        <v>*848*</v>
      </c>
      <c r="J850" s="25"/>
      <c r="K850" s="83" t="str">
        <f t="shared" si="58"/>
        <v xml:space="preserve">    </v>
      </c>
      <c r="M850" s="27"/>
      <c r="S850" s="27" t="b">
        <f t="shared" si="59"/>
        <v>0</v>
      </c>
    </row>
    <row r="851" spans="1:19" ht="62.25">
      <c r="A851" s="27">
        <v>849</v>
      </c>
      <c r="B851" s="25"/>
      <c r="C851" s="25"/>
      <c r="D851" s="16"/>
      <c r="E851" s="25"/>
      <c r="F851" s="36"/>
      <c r="G851" s="32" t="str">
        <f t="shared" si="57"/>
        <v>No Group</v>
      </c>
      <c r="H851" s="70" t="s">
        <v>210</v>
      </c>
      <c r="I851" s="71" t="str">
        <f t="shared" si="56"/>
        <v>*849*</v>
      </c>
      <c r="J851" s="25"/>
      <c r="K851" s="83" t="str">
        <f t="shared" si="58"/>
        <v xml:space="preserve">    </v>
      </c>
      <c r="M851" s="27"/>
      <c r="S851" s="27" t="b">
        <f t="shared" si="59"/>
        <v>0</v>
      </c>
    </row>
    <row r="852" spans="1:19" ht="62.25">
      <c r="A852" s="27">
        <v>850</v>
      </c>
      <c r="B852" s="25"/>
      <c r="C852" s="25"/>
      <c r="D852" s="16"/>
      <c r="E852" s="25"/>
      <c r="F852" s="36"/>
      <c r="G852" s="32" t="str">
        <f t="shared" si="57"/>
        <v>No Group</v>
      </c>
      <c r="H852" s="70" t="s">
        <v>210</v>
      </c>
      <c r="I852" s="71" t="str">
        <f t="shared" si="56"/>
        <v>*850*</v>
      </c>
      <c r="J852" s="25"/>
      <c r="K852" s="83" t="str">
        <f t="shared" si="58"/>
        <v xml:space="preserve">    </v>
      </c>
      <c r="M852" s="27"/>
      <c r="S852" s="27" t="b">
        <f t="shared" si="59"/>
        <v>0</v>
      </c>
    </row>
    <row r="853" spans="1:19" ht="62.25">
      <c r="A853" s="27">
        <v>851</v>
      </c>
      <c r="B853" s="25"/>
      <c r="C853" s="25"/>
      <c r="D853" s="16"/>
      <c r="E853" s="25"/>
      <c r="F853" s="36"/>
      <c r="G853" s="32" t="str">
        <f t="shared" si="57"/>
        <v>No Group</v>
      </c>
      <c r="H853" s="70" t="s">
        <v>210</v>
      </c>
      <c r="I853" s="71" t="str">
        <f t="shared" si="56"/>
        <v>*851*</v>
      </c>
      <c r="J853" s="25"/>
      <c r="K853" s="83" t="str">
        <f t="shared" si="58"/>
        <v xml:space="preserve">    </v>
      </c>
      <c r="M853" s="27"/>
      <c r="S853" s="27" t="b">
        <f t="shared" si="59"/>
        <v>0</v>
      </c>
    </row>
    <row r="854" spans="1:19" ht="62.25">
      <c r="A854" s="27">
        <v>852</v>
      </c>
      <c r="B854" s="25"/>
      <c r="C854" s="25"/>
      <c r="D854" s="16"/>
      <c r="E854" s="25"/>
      <c r="F854" s="36"/>
      <c r="G854" s="32" t="str">
        <f t="shared" si="57"/>
        <v>No Group</v>
      </c>
      <c r="H854" s="70" t="s">
        <v>210</v>
      </c>
      <c r="I854" s="71" t="str">
        <f t="shared" si="56"/>
        <v>*852*</v>
      </c>
      <c r="J854" s="25"/>
      <c r="K854" s="83" t="str">
        <f t="shared" si="58"/>
        <v xml:space="preserve">    </v>
      </c>
      <c r="M854" s="27"/>
      <c r="S854" s="27" t="b">
        <f t="shared" si="59"/>
        <v>0</v>
      </c>
    </row>
    <row r="855" spans="1:19" ht="62.25">
      <c r="A855" s="27">
        <v>853</v>
      </c>
      <c r="B855" s="25"/>
      <c r="C855" s="25"/>
      <c r="D855" s="16"/>
      <c r="E855" s="25"/>
      <c r="F855" s="36"/>
      <c r="G855" s="32" t="str">
        <f t="shared" si="57"/>
        <v>No Group</v>
      </c>
      <c r="H855" s="70" t="s">
        <v>210</v>
      </c>
      <c r="I855" s="71" t="str">
        <f t="shared" si="56"/>
        <v>*853*</v>
      </c>
      <c r="J855" s="25"/>
      <c r="K855" s="83" t="str">
        <f t="shared" si="58"/>
        <v xml:space="preserve">    </v>
      </c>
      <c r="M855" s="27"/>
      <c r="S855" s="27" t="b">
        <f t="shared" si="59"/>
        <v>0</v>
      </c>
    </row>
    <row r="856" spans="1:19" ht="62.25">
      <c r="A856" s="27">
        <v>854</v>
      </c>
      <c r="B856" s="25"/>
      <c r="C856" s="25"/>
      <c r="D856" s="16"/>
      <c r="E856" s="25"/>
      <c r="F856" s="36"/>
      <c r="G856" s="32" t="str">
        <f t="shared" si="57"/>
        <v>No Group</v>
      </c>
      <c r="H856" s="70" t="s">
        <v>210</v>
      </c>
      <c r="I856" s="71" t="str">
        <f t="shared" si="56"/>
        <v>*854*</v>
      </c>
      <c r="J856" s="25"/>
      <c r="K856" s="83" t="str">
        <f t="shared" si="58"/>
        <v xml:space="preserve">    </v>
      </c>
      <c r="M856" s="27"/>
      <c r="S856" s="27" t="b">
        <f t="shared" si="59"/>
        <v>0</v>
      </c>
    </row>
    <row r="857" spans="1:19" ht="62.25">
      <c r="A857" s="27">
        <v>855</v>
      </c>
      <c r="B857" s="25"/>
      <c r="C857" s="25"/>
      <c r="D857" s="16"/>
      <c r="E857" s="25"/>
      <c r="F857" s="36"/>
      <c r="G857" s="32" t="str">
        <f t="shared" si="57"/>
        <v>No Group</v>
      </c>
      <c r="H857" s="70" t="s">
        <v>210</v>
      </c>
      <c r="I857" s="71" t="str">
        <f t="shared" si="56"/>
        <v>*855*</v>
      </c>
      <c r="J857" s="25"/>
      <c r="K857" s="83" t="str">
        <f t="shared" si="58"/>
        <v xml:space="preserve">    </v>
      </c>
      <c r="M857" s="27"/>
      <c r="S857" s="27" t="b">
        <f t="shared" si="59"/>
        <v>0</v>
      </c>
    </row>
    <row r="858" spans="1:19" ht="62.25">
      <c r="A858" s="27">
        <v>856</v>
      </c>
      <c r="B858" s="25"/>
      <c r="C858" s="25"/>
      <c r="D858" s="16"/>
      <c r="E858" s="25"/>
      <c r="F858" s="36"/>
      <c r="G858" s="32" t="str">
        <f t="shared" si="57"/>
        <v>No Group</v>
      </c>
      <c r="H858" s="70" t="s">
        <v>210</v>
      </c>
      <c r="I858" s="71" t="str">
        <f t="shared" si="56"/>
        <v>*856*</v>
      </c>
      <c r="J858" s="25"/>
      <c r="K858" s="83" t="str">
        <f t="shared" si="58"/>
        <v xml:space="preserve">    </v>
      </c>
      <c r="M858" s="27"/>
      <c r="S858" s="27" t="b">
        <f t="shared" si="59"/>
        <v>0</v>
      </c>
    </row>
    <row r="859" spans="1:19" ht="62.25">
      <c r="A859" s="27">
        <v>857</v>
      </c>
      <c r="B859" s="25"/>
      <c r="C859" s="25"/>
      <c r="D859" s="16"/>
      <c r="E859" s="25"/>
      <c r="F859" s="36"/>
      <c r="G859" s="32" t="str">
        <f t="shared" si="57"/>
        <v>No Group</v>
      </c>
      <c r="H859" s="70" t="s">
        <v>210</v>
      </c>
      <c r="I859" s="71" t="str">
        <f t="shared" si="56"/>
        <v>*857*</v>
      </c>
      <c r="J859" s="25"/>
      <c r="K859" s="83" t="str">
        <f t="shared" si="58"/>
        <v xml:space="preserve">    </v>
      </c>
      <c r="M859" s="27"/>
      <c r="S859" s="27" t="b">
        <f t="shared" si="59"/>
        <v>0</v>
      </c>
    </row>
    <row r="860" spans="1:19" ht="62.25">
      <c r="A860" s="27">
        <v>858</v>
      </c>
      <c r="B860" s="14"/>
      <c r="C860" s="14"/>
      <c r="D860" s="14"/>
      <c r="E860" s="25"/>
      <c r="F860" s="36"/>
      <c r="G860" s="32" t="str">
        <f t="shared" si="57"/>
        <v>No Group</v>
      </c>
      <c r="H860" s="70" t="s">
        <v>210</v>
      </c>
      <c r="I860" s="71" t="str">
        <f t="shared" si="56"/>
        <v>*858*</v>
      </c>
      <c r="J860" s="25"/>
      <c r="K860" s="83" t="str">
        <f t="shared" si="58"/>
        <v xml:space="preserve">    </v>
      </c>
      <c r="M860" s="27"/>
      <c r="S860" s="27" t="b">
        <f t="shared" si="59"/>
        <v>0</v>
      </c>
    </row>
    <row r="861" spans="1:19" ht="62.25">
      <c r="A861" s="27">
        <v>859</v>
      </c>
      <c r="B861" s="14"/>
      <c r="C861" s="14"/>
      <c r="D861" s="14"/>
      <c r="E861" s="14"/>
      <c r="F861" s="14"/>
      <c r="G861" s="32" t="str">
        <f t="shared" si="57"/>
        <v>No Group</v>
      </c>
      <c r="H861" s="70" t="s">
        <v>210</v>
      </c>
      <c r="I861" s="71" t="str">
        <f t="shared" si="56"/>
        <v>*859*</v>
      </c>
      <c r="J861" s="25"/>
      <c r="K861" s="83" t="str">
        <f t="shared" si="58"/>
        <v xml:space="preserve">    </v>
      </c>
      <c r="M861" s="27"/>
      <c r="S861" s="27" t="b">
        <f t="shared" si="59"/>
        <v>0</v>
      </c>
    </row>
    <row r="862" spans="1:19" ht="62.25">
      <c r="A862" s="27">
        <v>860</v>
      </c>
      <c r="B862" s="14"/>
      <c r="C862" s="14"/>
      <c r="D862" s="14"/>
      <c r="E862" s="14"/>
      <c r="F862" s="14"/>
      <c r="G862" s="32" t="str">
        <f t="shared" si="57"/>
        <v>No Group</v>
      </c>
      <c r="H862" s="70" t="s">
        <v>210</v>
      </c>
      <c r="I862" s="71" t="str">
        <f t="shared" si="56"/>
        <v>*860*</v>
      </c>
      <c r="J862" s="25"/>
      <c r="K862" s="83" t="str">
        <f t="shared" si="58"/>
        <v xml:space="preserve">    </v>
      </c>
      <c r="M862" s="27"/>
      <c r="S862" s="27" t="b">
        <f t="shared" si="59"/>
        <v>0</v>
      </c>
    </row>
    <row r="863" spans="1:19" ht="62.25">
      <c r="A863" s="27">
        <v>861</v>
      </c>
      <c r="B863" s="14"/>
      <c r="C863" s="14"/>
      <c r="D863" s="14"/>
      <c r="E863" s="14"/>
      <c r="F863" s="14"/>
      <c r="G863" s="32" t="str">
        <f t="shared" si="57"/>
        <v>No Group</v>
      </c>
      <c r="H863" s="70" t="s">
        <v>210</v>
      </c>
      <c r="I863" s="71" t="str">
        <f t="shared" si="56"/>
        <v>*861*</v>
      </c>
      <c r="J863" s="47"/>
      <c r="K863" s="83" t="str">
        <f t="shared" si="58"/>
        <v xml:space="preserve">    </v>
      </c>
      <c r="M863" s="27"/>
      <c r="S863" s="27" t="b">
        <f t="shared" si="59"/>
        <v>0</v>
      </c>
    </row>
    <row r="864" spans="1:19" ht="62.25">
      <c r="A864" s="27">
        <v>862</v>
      </c>
      <c r="B864" s="14"/>
      <c r="C864" s="14"/>
      <c r="D864" s="14"/>
      <c r="E864" s="14"/>
      <c r="F864" s="14"/>
      <c r="G864" s="32" t="str">
        <f t="shared" si="57"/>
        <v>No Group</v>
      </c>
      <c r="H864" s="70" t="s">
        <v>210</v>
      </c>
      <c r="I864" s="71" t="str">
        <f t="shared" si="56"/>
        <v>*862*</v>
      </c>
      <c r="J864" s="47"/>
      <c r="K864" s="83" t="str">
        <f t="shared" si="58"/>
        <v xml:space="preserve">    </v>
      </c>
      <c r="M864" s="27"/>
      <c r="S864" s="27" t="b">
        <f t="shared" si="59"/>
        <v>0</v>
      </c>
    </row>
    <row r="865" spans="1:19" ht="62.25">
      <c r="A865" s="27">
        <v>863</v>
      </c>
      <c r="B865" s="14"/>
      <c r="C865" s="14"/>
      <c r="D865" s="14"/>
      <c r="E865" s="14"/>
      <c r="F865" s="14"/>
      <c r="G865" s="32" t="str">
        <f t="shared" si="57"/>
        <v>No Group</v>
      </c>
      <c r="H865" s="70" t="s">
        <v>210</v>
      </c>
      <c r="I865" s="71" t="str">
        <f t="shared" si="56"/>
        <v>*863*</v>
      </c>
      <c r="J865" s="47"/>
      <c r="K865" s="83" t="str">
        <f t="shared" si="58"/>
        <v xml:space="preserve">    </v>
      </c>
      <c r="M865" s="27"/>
      <c r="S865" s="27" t="b">
        <f t="shared" si="59"/>
        <v>0</v>
      </c>
    </row>
    <row r="866" spans="1:19" ht="62.25">
      <c r="A866" s="27">
        <v>864</v>
      </c>
      <c r="B866" s="14"/>
      <c r="C866" s="14"/>
      <c r="D866" s="14"/>
      <c r="E866" s="14"/>
      <c r="F866" s="14"/>
      <c r="G866" s="32" t="str">
        <f t="shared" si="57"/>
        <v>No Group</v>
      </c>
      <c r="H866" s="70" t="s">
        <v>210</v>
      </c>
      <c r="I866" s="71" t="str">
        <f t="shared" si="56"/>
        <v>*864*</v>
      </c>
      <c r="J866" s="47"/>
      <c r="K866" s="83" t="str">
        <f t="shared" si="58"/>
        <v xml:space="preserve">    </v>
      </c>
      <c r="M866" s="27"/>
      <c r="S866" s="27" t="b">
        <f t="shared" si="59"/>
        <v>0</v>
      </c>
    </row>
    <row r="867" spans="1:19" ht="62.25">
      <c r="A867" s="27">
        <v>865</v>
      </c>
      <c r="B867" s="14"/>
      <c r="C867" s="14"/>
      <c r="D867" s="14"/>
      <c r="E867" s="14"/>
      <c r="F867" s="14"/>
      <c r="G867" s="32" t="str">
        <f t="shared" si="57"/>
        <v>No Group</v>
      </c>
      <c r="H867" s="70" t="s">
        <v>210</v>
      </c>
      <c r="I867" s="71" t="str">
        <f t="shared" si="56"/>
        <v>*865*</v>
      </c>
      <c r="J867" s="47"/>
      <c r="K867" s="83" t="str">
        <f t="shared" si="58"/>
        <v xml:space="preserve">    </v>
      </c>
      <c r="M867" s="27"/>
      <c r="S867" s="27" t="b">
        <f t="shared" si="59"/>
        <v>0</v>
      </c>
    </row>
    <row r="868" spans="1:19" ht="62.25">
      <c r="A868" s="27">
        <v>866</v>
      </c>
      <c r="B868" s="14"/>
      <c r="C868" s="14"/>
      <c r="D868" s="14"/>
      <c r="E868" s="14"/>
      <c r="F868" s="14"/>
      <c r="G868" s="32" t="str">
        <f t="shared" si="57"/>
        <v>No Group</v>
      </c>
      <c r="H868" s="70" t="s">
        <v>210</v>
      </c>
      <c r="I868" s="71" t="str">
        <f t="shared" si="56"/>
        <v>*866*</v>
      </c>
      <c r="J868" s="47"/>
      <c r="K868" s="83" t="str">
        <f t="shared" si="58"/>
        <v xml:space="preserve">    </v>
      </c>
      <c r="M868" s="27"/>
      <c r="S868" s="27" t="b">
        <f t="shared" si="59"/>
        <v>0</v>
      </c>
    </row>
    <row r="869" spans="1:19" ht="62.25">
      <c r="A869" s="27">
        <v>867</v>
      </c>
      <c r="B869" s="14"/>
      <c r="C869" s="14"/>
      <c r="D869" s="14"/>
      <c r="E869" s="14"/>
      <c r="F869" s="14"/>
      <c r="G869" s="32" t="str">
        <f t="shared" si="57"/>
        <v>No Group</v>
      </c>
      <c r="H869" s="70" t="s">
        <v>210</v>
      </c>
      <c r="I869" s="71" t="str">
        <f t="shared" si="56"/>
        <v>*867*</v>
      </c>
      <c r="J869" s="47"/>
      <c r="K869" s="83" t="str">
        <f t="shared" si="58"/>
        <v xml:space="preserve">    </v>
      </c>
      <c r="M869" s="27"/>
      <c r="S869" s="27" t="b">
        <f t="shared" si="59"/>
        <v>0</v>
      </c>
    </row>
    <row r="870" spans="1:19" ht="62.25">
      <c r="A870" s="27">
        <v>868</v>
      </c>
      <c r="B870" s="14"/>
      <c r="C870" s="14"/>
      <c r="D870" s="14"/>
      <c r="E870" s="14"/>
      <c r="F870" s="14"/>
      <c r="G870" s="32" t="str">
        <f t="shared" si="57"/>
        <v>No Group</v>
      </c>
      <c r="H870" s="70" t="s">
        <v>210</v>
      </c>
      <c r="I870" s="71" t="str">
        <f t="shared" si="56"/>
        <v>*868*</v>
      </c>
      <c r="J870" s="47"/>
      <c r="K870" s="83" t="str">
        <f t="shared" si="58"/>
        <v xml:space="preserve">    </v>
      </c>
      <c r="M870" s="27"/>
      <c r="S870" s="27" t="b">
        <f t="shared" si="59"/>
        <v>0</v>
      </c>
    </row>
    <row r="871" spans="1:19" ht="62.25">
      <c r="A871" s="27">
        <v>869</v>
      </c>
      <c r="B871" s="14"/>
      <c r="C871" s="14"/>
      <c r="D871" s="14"/>
      <c r="E871" s="14"/>
      <c r="F871" s="14"/>
      <c r="G871" s="32" t="str">
        <f t="shared" si="57"/>
        <v>No Group</v>
      </c>
      <c r="H871" s="70" t="s">
        <v>210</v>
      </c>
      <c r="I871" s="71" t="str">
        <f t="shared" si="56"/>
        <v>*869*</v>
      </c>
      <c r="J871" s="47"/>
      <c r="K871" s="83" t="str">
        <f t="shared" si="58"/>
        <v xml:space="preserve">    </v>
      </c>
      <c r="M871" s="27"/>
      <c r="S871" s="27" t="b">
        <f t="shared" si="59"/>
        <v>0</v>
      </c>
    </row>
    <row r="872" spans="1:19" ht="62.25">
      <c r="A872" s="27">
        <v>870</v>
      </c>
      <c r="B872" s="14"/>
      <c r="C872" s="14"/>
      <c r="D872" s="14"/>
      <c r="E872" s="14"/>
      <c r="F872" s="14"/>
      <c r="G872" s="32" t="str">
        <f t="shared" si="57"/>
        <v>No Group</v>
      </c>
      <c r="H872" s="70" t="s">
        <v>210</v>
      </c>
      <c r="I872" s="71" t="str">
        <f t="shared" si="56"/>
        <v>*870*</v>
      </c>
      <c r="J872" s="47"/>
      <c r="K872" s="83" t="str">
        <f t="shared" si="58"/>
        <v xml:space="preserve">    </v>
      </c>
      <c r="M872" s="27"/>
      <c r="S872" s="27" t="b">
        <f t="shared" si="59"/>
        <v>0</v>
      </c>
    </row>
    <row r="873" spans="1:19" ht="62.25">
      <c r="A873" s="27">
        <v>871</v>
      </c>
      <c r="B873" s="14"/>
      <c r="C873" s="14"/>
      <c r="D873" s="14"/>
      <c r="E873" s="14"/>
      <c r="F873" s="14"/>
      <c r="G873" s="32" t="str">
        <f t="shared" si="57"/>
        <v>No Group</v>
      </c>
      <c r="H873" s="70" t="s">
        <v>210</v>
      </c>
      <c r="I873" s="71" t="str">
        <f t="shared" si="56"/>
        <v>*871*</v>
      </c>
      <c r="J873" s="47"/>
      <c r="K873" s="83" t="str">
        <f t="shared" si="58"/>
        <v xml:space="preserve">    </v>
      </c>
      <c r="M873" s="27"/>
      <c r="S873" s="27" t="b">
        <f t="shared" si="59"/>
        <v>0</v>
      </c>
    </row>
    <row r="874" spans="1:19" ht="62.25">
      <c r="A874" s="27">
        <v>872</v>
      </c>
      <c r="B874" s="14"/>
      <c r="C874" s="14"/>
      <c r="D874" s="14"/>
      <c r="E874" s="14"/>
      <c r="F874" s="14"/>
      <c r="G874" s="32" t="str">
        <f t="shared" si="57"/>
        <v>No Group</v>
      </c>
      <c r="H874" s="70" t="s">
        <v>210</v>
      </c>
      <c r="I874" s="71" t="str">
        <f t="shared" si="56"/>
        <v>*872*</v>
      </c>
      <c r="J874" s="47"/>
      <c r="K874" s="83" t="str">
        <f t="shared" si="58"/>
        <v xml:space="preserve">    </v>
      </c>
      <c r="M874" s="27"/>
      <c r="S874" s="27" t="b">
        <f t="shared" si="59"/>
        <v>0</v>
      </c>
    </row>
    <row r="875" spans="1:19" ht="62.25">
      <c r="A875" s="27">
        <v>873</v>
      </c>
      <c r="B875" s="14"/>
      <c r="C875" s="14"/>
      <c r="D875" s="14"/>
      <c r="E875" s="14"/>
      <c r="F875" s="14"/>
      <c r="G875" s="32" t="str">
        <f t="shared" si="57"/>
        <v>No Group</v>
      </c>
      <c r="H875" s="70" t="s">
        <v>210</v>
      </c>
      <c r="I875" s="71" t="str">
        <f t="shared" si="56"/>
        <v>*873*</v>
      </c>
      <c r="J875" s="47"/>
      <c r="K875" s="83" t="str">
        <f t="shared" si="58"/>
        <v xml:space="preserve">    </v>
      </c>
      <c r="M875" s="27"/>
      <c r="S875" s="27" t="b">
        <f t="shared" si="59"/>
        <v>0</v>
      </c>
    </row>
    <row r="876" spans="1:19" ht="62.25">
      <c r="A876" s="27">
        <v>874</v>
      </c>
      <c r="B876" s="14"/>
      <c r="C876" s="14"/>
      <c r="D876" s="14"/>
      <c r="E876" s="14"/>
      <c r="F876" s="14"/>
      <c r="G876" s="32" t="str">
        <f t="shared" si="57"/>
        <v>No Group</v>
      </c>
      <c r="H876" s="70" t="s">
        <v>210</v>
      </c>
      <c r="I876" s="71" t="str">
        <f t="shared" si="56"/>
        <v>*874*</v>
      </c>
      <c r="J876" s="47"/>
      <c r="K876" s="83" t="str">
        <f t="shared" si="58"/>
        <v xml:space="preserve">    </v>
      </c>
      <c r="M876" s="27"/>
      <c r="S876" s="27" t="b">
        <f t="shared" si="59"/>
        <v>0</v>
      </c>
    </row>
    <row r="877" spans="1:19" ht="62.25">
      <c r="A877" s="27">
        <v>875</v>
      </c>
      <c r="B877" s="14"/>
      <c r="C877" s="14"/>
      <c r="D877" s="14"/>
      <c r="E877" s="14"/>
      <c r="F877" s="14"/>
      <c r="G877" s="32" t="str">
        <f t="shared" si="57"/>
        <v>No Group</v>
      </c>
      <c r="H877" s="70" t="s">
        <v>210</v>
      </c>
      <c r="I877" s="71" t="str">
        <f t="shared" si="56"/>
        <v>*875*</v>
      </c>
      <c r="J877" s="47"/>
      <c r="K877" s="83" t="str">
        <f t="shared" si="58"/>
        <v xml:space="preserve">    </v>
      </c>
      <c r="M877" s="27"/>
      <c r="S877" s="27" t="b">
        <f t="shared" si="59"/>
        <v>0</v>
      </c>
    </row>
    <row r="878" spans="1:19" ht="62.25">
      <c r="A878" s="27">
        <v>876</v>
      </c>
      <c r="B878" s="14"/>
      <c r="C878" s="14"/>
      <c r="D878" s="14"/>
      <c r="E878" s="14"/>
      <c r="F878" s="14"/>
      <c r="G878" s="32" t="str">
        <f t="shared" si="57"/>
        <v>No Group</v>
      </c>
      <c r="H878" s="70" t="s">
        <v>210</v>
      </c>
      <c r="I878" s="71" t="str">
        <f t="shared" si="56"/>
        <v>*876*</v>
      </c>
      <c r="J878" s="47"/>
      <c r="K878" s="83" t="str">
        <f t="shared" si="58"/>
        <v xml:space="preserve">    </v>
      </c>
      <c r="M878" s="27"/>
      <c r="S878" s="27" t="b">
        <f t="shared" si="59"/>
        <v>0</v>
      </c>
    </row>
    <row r="879" spans="1:19" ht="62.25">
      <c r="A879" s="27">
        <v>877</v>
      </c>
      <c r="B879" s="14"/>
      <c r="C879" s="14"/>
      <c r="D879" s="14"/>
      <c r="E879" s="14"/>
      <c r="F879" s="14"/>
      <c r="G879" s="32" t="str">
        <f t="shared" si="57"/>
        <v>No Group</v>
      </c>
      <c r="H879" s="70" t="s">
        <v>210</v>
      </c>
      <c r="I879" s="71" t="str">
        <f t="shared" si="56"/>
        <v>*877*</v>
      </c>
      <c r="J879" s="47"/>
      <c r="K879" s="83" t="str">
        <f t="shared" si="58"/>
        <v xml:space="preserve">    </v>
      </c>
      <c r="M879" s="27"/>
      <c r="S879" s="27" t="b">
        <f t="shared" si="59"/>
        <v>0</v>
      </c>
    </row>
    <row r="880" spans="1:19" ht="62.25">
      <c r="A880" s="27">
        <v>878</v>
      </c>
      <c r="B880" s="14"/>
      <c r="C880" s="14"/>
      <c r="D880" s="14"/>
      <c r="E880" s="14"/>
      <c r="F880" s="14"/>
      <c r="G880" s="32" t="str">
        <f t="shared" si="57"/>
        <v>No Group</v>
      </c>
      <c r="H880" s="70" t="s">
        <v>210</v>
      </c>
      <c r="I880" s="71" t="str">
        <f t="shared" si="56"/>
        <v>*878*</v>
      </c>
      <c r="J880" s="47"/>
      <c r="K880" s="83" t="str">
        <f t="shared" si="58"/>
        <v xml:space="preserve">    </v>
      </c>
      <c r="M880" s="27"/>
      <c r="S880" s="27" t="b">
        <f t="shared" si="59"/>
        <v>0</v>
      </c>
    </row>
    <row r="881" spans="1:19" ht="62.25">
      <c r="A881" s="27">
        <v>879</v>
      </c>
      <c r="B881" s="14"/>
      <c r="C881" s="14"/>
      <c r="D881" s="14"/>
      <c r="E881" s="14"/>
      <c r="F881" s="14"/>
      <c r="G881" s="32" t="str">
        <f t="shared" si="57"/>
        <v>No Group</v>
      </c>
      <c r="H881" s="70" t="s">
        <v>210</v>
      </c>
      <c r="I881" s="71" t="str">
        <f t="shared" si="56"/>
        <v>*879*</v>
      </c>
      <c r="J881" s="47"/>
      <c r="K881" s="83" t="str">
        <f t="shared" si="58"/>
        <v xml:space="preserve">    </v>
      </c>
      <c r="M881" s="27"/>
      <c r="S881" s="27" t="b">
        <f t="shared" si="59"/>
        <v>0</v>
      </c>
    </row>
    <row r="882" spans="1:19" ht="62.25">
      <c r="A882" s="27">
        <v>880</v>
      </c>
      <c r="B882" s="14"/>
      <c r="C882" s="14"/>
      <c r="D882" s="14"/>
      <c r="E882" s="14"/>
      <c r="F882" s="14"/>
      <c r="G882" s="32" t="str">
        <f t="shared" si="57"/>
        <v>No Group</v>
      </c>
      <c r="H882" s="70" t="s">
        <v>210</v>
      </c>
      <c r="I882" s="71" t="str">
        <f t="shared" si="56"/>
        <v>*880*</v>
      </c>
      <c r="J882" s="47"/>
      <c r="K882" s="83" t="str">
        <f t="shared" si="58"/>
        <v xml:space="preserve">    </v>
      </c>
      <c r="M882" s="27"/>
      <c r="S882" s="27" t="b">
        <f t="shared" si="59"/>
        <v>0</v>
      </c>
    </row>
    <row r="883" spans="1:19" ht="62.25">
      <c r="A883" s="27">
        <v>881</v>
      </c>
      <c r="B883" s="14"/>
      <c r="C883" s="14"/>
      <c r="D883" s="14"/>
      <c r="E883" s="14"/>
      <c r="F883" s="14"/>
      <c r="G883" s="32" t="str">
        <f t="shared" si="57"/>
        <v>No Group</v>
      </c>
      <c r="H883" s="70" t="s">
        <v>210</v>
      </c>
      <c r="I883" s="71" t="str">
        <f t="shared" si="56"/>
        <v>*881*</v>
      </c>
      <c r="J883" s="47"/>
      <c r="K883" s="83" t="str">
        <f t="shared" si="58"/>
        <v xml:space="preserve">    </v>
      </c>
      <c r="M883" s="27"/>
      <c r="S883" s="27" t="b">
        <f t="shared" si="59"/>
        <v>0</v>
      </c>
    </row>
    <row r="884" spans="1:19" ht="62.25">
      <c r="A884" s="27">
        <v>882</v>
      </c>
      <c r="B884" s="14"/>
      <c r="C884" s="14"/>
      <c r="D884" s="14"/>
      <c r="E884" s="14"/>
      <c r="F884" s="14"/>
      <c r="G884" s="32" t="str">
        <f t="shared" si="57"/>
        <v>No Group</v>
      </c>
      <c r="H884" s="70" t="s">
        <v>210</v>
      </c>
      <c r="I884" s="71" t="str">
        <f t="shared" si="56"/>
        <v>*882*</v>
      </c>
      <c r="J884" s="47"/>
      <c r="K884" s="83" t="str">
        <f t="shared" si="58"/>
        <v xml:space="preserve">    </v>
      </c>
      <c r="M884" s="27"/>
      <c r="S884" s="27" t="b">
        <f t="shared" si="59"/>
        <v>0</v>
      </c>
    </row>
    <row r="885" spans="1:19" ht="62.25">
      <c r="A885" s="27">
        <v>883</v>
      </c>
      <c r="B885" s="14"/>
      <c r="C885" s="14"/>
      <c r="D885" s="15"/>
      <c r="E885" s="14"/>
      <c r="F885" s="14"/>
      <c r="G885" s="32" t="str">
        <f t="shared" si="57"/>
        <v>No Group</v>
      </c>
      <c r="H885" s="70" t="s">
        <v>210</v>
      </c>
      <c r="I885" s="71" t="str">
        <f t="shared" si="56"/>
        <v>*883*</v>
      </c>
      <c r="J885" s="47"/>
      <c r="K885" s="83" t="str">
        <f t="shared" si="58"/>
        <v xml:space="preserve">    </v>
      </c>
      <c r="M885" s="27"/>
      <c r="S885" s="27" t="b">
        <f t="shared" si="59"/>
        <v>0</v>
      </c>
    </row>
    <row r="886" spans="1:19" ht="62.25">
      <c r="A886" s="27">
        <v>884</v>
      </c>
      <c r="B886" s="14"/>
      <c r="C886" s="14"/>
      <c r="D886" s="15"/>
      <c r="E886" s="20"/>
      <c r="F886" s="18"/>
      <c r="G886" s="32" t="str">
        <f t="shared" si="57"/>
        <v>No Group</v>
      </c>
      <c r="H886" s="70" t="s">
        <v>210</v>
      </c>
      <c r="I886" s="71" t="str">
        <f t="shared" si="56"/>
        <v>*884*</v>
      </c>
      <c r="J886" s="47"/>
      <c r="K886" s="83" t="str">
        <f t="shared" si="58"/>
        <v xml:space="preserve">    </v>
      </c>
      <c r="M886" s="27"/>
      <c r="S886" s="27" t="b">
        <f t="shared" si="59"/>
        <v>0</v>
      </c>
    </row>
    <row r="887" spans="1:19" ht="62.25">
      <c r="A887" s="27">
        <v>885</v>
      </c>
      <c r="B887" s="14"/>
      <c r="C887" s="14"/>
      <c r="D887" s="15"/>
      <c r="E887" s="20"/>
      <c r="F887" s="18"/>
      <c r="G887" s="32" t="str">
        <f t="shared" si="57"/>
        <v>No Group</v>
      </c>
      <c r="H887" s="70" t="s">
        <v>210</v>
      </c>
      <c r="I887" s="71" t="str">
        <f t="shared" si="56"/>
        <v>*885*</v>
      </c>
      <c r="J887" s="47"/>
      <c r="K887" s="83" t="str">
        <f t="shared" si="58"/>
        <v xml:space="preserve">    </v>
      </c>
      <c r="M887" s="27"/>
      <c r="S887" s="27" t="b">
        <f t="shared" si="59"/>
        <v>0</v>
      </c>
    </row>
    <row r="888" spans="1:19" ht="62.25">
      <c r="A888" s="27">
        <v>886</v>
      </c>
      <c r="B888" s="14"/>
      <c r="C888" s="14"/>
      <c r="D888" s="15"/>
      <c r="E888" s="20"/>
      <c r="F888" s="18"/>
      <c r="G888" s="32" t="str">
        <f t="shared" si="57"/>
        <v>No Group</v>
      </c>
      <c r="H888" s="70" t="s">
        <v>210</v>
      </c>
      <c r="I888" s="71" t="str">
        <f t="shared" si="56"/>
        <v>*886*</v>
      </c>
      <c r="J888" s="14"/>
      <c r="K888" s="83" t="str">
        <f t="shared" si="58"/>
        <v xml:space="preserve">    </v>
      </c>
      <c r="M888" s="27"/>
      <c r="S888" s="27" t="b">
        <f t="shared" si="59"/>
        <v>0</v>
      </c>
    </row>
    <row r="889" spans="1:19" ht="62.25">
      <c r="A889" s="27">
        <v>887</v>
      </c>
      <c r="B889" s="14"/>
      <c r="C889" s="14"/>
      <c r="D889" s="15"/>
      <c r="E889" s="20"/>
      <c r="F889" s="18"/>
      <c r="G889" s="32" t="str">
        <f t="shared" si="57"/>
        <v>No Group</v>
      </c>
      <c r="H889" s="70" t="s">
        <v>210</v>
      </c>
      <c r="I889" s="71" t="str">
        <f t="shared" si="56"/>
        <v>*887*</v>
      </c>
      <c r="J889" s="14"/>
      <c r="K889" s="83" t="str">
        <f t="shared" si="58"/>
        <v xml:space="preserve">    </v>
      </c>
      <c r="M889" s="27"/>
      <c r="S889" s="27" t="b">
        <f t="shared" si="59"/>
        <v>0</v>
      </c>
    </row>
    <row r="890" spans="1:19" ht="62.25">
      <c r="A890" s="27">
        <v>888</v>
      </c>
      <c r="B890" s="14"/>
      <c r="C890" s="14"/>
      <c r="D890" s="15"/>
      <c r="E890" s="20"/>
      <c r="F890" s="18"/>
      <c r="G890" s="32" t="str">
        <f t="shared" si="57"/>
        <v>No Group</v>
      </c>
      <c r="H890" s="70" t="s">
        <v>210</v>
      </c>
      <c r="I890" s="71" t="str">
        <f t="shared" si="56"/>
        <v>*888*</v>
      </c>
      <c r="J890" s="14"/>
      <c r="K890" s="83" t="str">
        <f t="shared" si="58"/>
        <v xml:space="preserve">    </v>
      </c>
      <c r="M890" s="27"/>
      <c r="S890" s="27" t="b">
        <f t="shared" si="59"/>
        <v>0</v>
      </c>
    </row>
    <row r="891" spans="1:19" ht="62.25">
      <c r="A891" s="27">
        <v>889</v>
      </c>
      <c r="B891" s="14"/>
      <c r="C891" s="14"/>
      <c r="D891" s="15"/>
      <c r="E891" s="20"/>
      <c r="F891" s="18"/>
      <c r="G891" s="32" t="str">
        <f t="shared" si="57"/>
        <v>No Group</v>
      </c>
      <c r="H891" s="70" t="s">
        <v>210</v>
      </c>
      <c r="I891" s="71" t="str">
        <f t="shared" si="56"/>
        <v>*889*</v>
      </c>
      <c r="J891" s="14"/>
      <c r="K891" s="83" t="str">
        <f t="shared" si="58"/>
        <v xml:space="preserve">    </v>
      </c>
      <c r="M891" s="27"/>
      <c r="S891" s="27" t="b">
        <f t="shared" si="59"/>
        <v>0</v>
      </c>
    </row>
    <row r="892" spans="1:19" ht="62.25">
      <c r="A892" s="27">
        <v>890</v>
      </c>
      <c r="B892" s="14"/>
      <c r="C892" s="14"/>
      <c r="D892" s="15"/>
      <c r="E892" s="20"/>
      <c r="F892" s="18"/>
      <c r="G892" s="32" t="str">
        <f t="shared" si="57"/>
        <v>No Group</v>
      </c>
      <c r="H892" s="70" t="s">
        <v>210</v>
      </c>
      <c r="I892" s="71" t="str">
        <f t="shared" si="56"/>
        <v>*890*</v>
      </c>
      <c r="J892" s="14"/>
      <c r="K892" s="83" t="str">
        <f t="shared" si="58"/>
        <v xml:space="preserve">    </v>
      </c>
      <c r="M892" s="27"/>
      <c r="S892" s="27" t="b">
        <f t="shared" si="59"/>
        <v>0</v>
      </c>
    </row>
    <row r="893" spans="1:19" ht="62.25">
      <c r="A893" s="27">
        <v>891</v>
      </c>
      <c r="B893" s="14"/>
      <c r="C893" s="14"/>
      <c r="D893" s="15"/>
      <c r="E893" s="20"/>
      <c r="F893" s="18"/>
      <c r="G893" s="32" t="str">
        <f t="shared" si="57"/>
        <v>No Group</v>
      </c>
      <c r="H893" s="70" t="s">
        <v>210</v>
      </c>
      <c r="I893" s="71" t="str">
        <f t="shared" si="56"/>
        <v>*891*</v>
      </c>
      <c r="J893" s="14"/>
      <c r="K893" s="83" t="str">
        <f t="shared" si="58"/>
        <v xml:space="preserve">    </v>
      </c>
      <c r="M893" s="27"/>
      <c r="S893" s="27" t="b">
        <f t="shared" si="59"/>
        <v>0</v>
      </c>
    </row>
    <row r="894" spans="1:19" ht="62.25">
      <c r="A894" s="27">
        <v>892</v>
      </c>
      <c r="B894" s="14"/>
      <c r="C894" s="14"/>
      <c r="D894" s="15"/>
      <c r="E894" s="20"/>
      <c r="F894" s="18"/>
      <c r="G894" s="32" t="str">
        <f t="shared" si="57"/>
        <v>No Group</v>
      </c>
      <c r="H894" s="70" t="s">
        <v>210</v>
      </c>
      <c r="I894" s="71" t="str">
        <f t="shared" si="56"/>
        <v>*892*</v>
      </c>
      <c r="J894" s="14"/>
      <c r="K894" s="83" t="str">
        <f t="shared" si="58"/>
        <v xml:space="preserve">    </v>
      </c>
      <c r="M894" s="27"/>
      <c r="S894" s="27" t="b">
        <f t="shared" si="59"/>
        <v>0</v>
      </c>
    </row>
    <row r="895" spans="1:19" ht="62.25">
      <c r="A895" s="27">
        <v>893</v>
      </c>
      <c r="B895" s="14"/>
      <c r="C895" s="14"/>
      <c r="D895" s="15"/>
      <c r="E895" s="20"/>
      <c r="F895" s="18"/>
      <c r="G895" s="32" t="str">
        <f t="shared" si="57"/>
        <v>No Group</v>
      </c>
      <c r="H895" s="70" t="s">
        <v>210</v>
      </c>
      <c r="I895" s="71" t="str">
        <f t="shared" si="56"/>
        <v>*893*</v>
      </c>
      <c r="J895" s="14"/>
      <c r="K895" s="83" t="str">
        <f t="shared" si="58"/>
        <v xml:space="preserve">    </v>
      </c>
      <c r="M895" s="27"/>
      <c r="S895" s="27" t="b">
        <f t="shared" si="59"/>
        <v>0</v>
      </c>
    </row>
    <row r="896" spans="1:19" ht="62.25">
      <c r="A896" s="27">
        <v>894</v>
      </c>
      <c r="B896" s="14"/>
      <c r="C896" s="14"/>
      <c r="D896" s="15"/>
      <c r="E896" s="20"/>
      <c r="F896" s="18"/>
      <c r="G896" s="32" t="str">
        <f t="shared" si="57"/>
        <v>No Group</v>
      </c>
      <c r="H896" s="70" t="s">
        <v>210</v>
      </c>
      <c r="I896" s="71" t="str">
        <f t="shared" si="56"/>
        <v>*894*</v>
      </c>
      <c r="J896" s="14"/>
      <c r="K896" s="83" t="str">
        <f t="shared" si="58"/>
        <v xml:space="preserve">    </v>
      </c>
      <c r="M896" s="27"/>
      <c r="S896" s="27" t="b">
        <f t="shared" si="59"/>
        <v>0</v>
      </c>
    </row>
    <row r="897" spans="1:19" ht="62.25">
      <c r="A897" s="27">
        <v>895</v>
      </c>
      <c r="B897" s="14"/>
      <c r="C897" s="14"/>
      <c r="D897" s="15"/>
      <c r="E897" s="20"/>
      <c r="F897" s="18"/>
      <c r="G897" s="32" t="str">
        <f t="shared" si="57"/>
        <v>No Group</v>
      </c>
      <c r="H897" s="70" t="s">
        <v>210</v>
      </c>
      <c r="I897" s="71" t="str">
        <f t="shared" si="56"/>
        <v>*895*</v>
      </c>
      <c r="J897" s="14"/>
      <c r="K897" s="83" t="str">
        <f t="shared" si="58"/>
        <v xml:space="preserve">    </v>
      </c>
      <c r="M897" s="27"/>
      <c r="S897" s="27" t="b">
        <f t="shared" si="59"/>
        <v>0</v>
      </c>
    </row>
    <row r="898" spans="1:19" ht="62.25">
      <c r="A898" s="27">
        <v>896</v>
      </c>
      <c r="B898" s="14"/>
      <c r="C898" s="14"/>
      <c r="D898" s="15"/>
      <c r="E898" s="20"/>
      <c r="F898" s="18"/>
      <c r="G898" s="32" t="str">
        <f t="shared" si="57"/>
        <v>No Group</v>
      </c>
      <c r="H898" s="70" t="s">
        <v>210</v>
      </c>
      <c r="I898" s="71" t="str">
        <f t="shared" si="56"/>
        <v>*896*</v>
      </c>
      <c r="J898" s="14"/>
      <c r="K898" s="83" t="str">
        <f t="shared" si="58"/>
        <v xml:space="preserve">    </v>
      </c>
      <c r="M898" s="27"/>
      <c r="S898" s="27" t="b">
        <f t="shared" si="59"/>
        <v>0</v>
      </c>
    </row>
    <row r="899" spans="1:19" ht="62.25">
      <c r="A899" s="27">
        <v>897</v>
      </c>
      <c r="B899" s="14"/>
      <c r="C899" s="14"/>
      <c r="D899" s="15"/>
      <c r="E899" s="20"/>
      <c r="F899" s="18"/>
      <c r="G899" s="32" t="str">
        <f t="shared" si="57"/>
        <v>No Group</v>
      </c>
      <c r="H899" s="70" t="s">
        <v>210</v>
      </c>
      <c r="I899" s="71" t="str">
        <f t="shared" ref="I899:I962" si="60">CONCATENATE(H899,A899,H899)</f>
        <v>*897*</v>
      </c>
      <c r="J899" s="14"/>
      <c r="K899" s="83" t="str">
        <f t="shared" si="58"/>
        <v xml:space="preserve">    </v>
      </c>
      <c r="M899" s="27"/>
      <c r="S899" s="27" t="b">
        <f t="shared" si="59"/>
        <v>0</v>
      </c>
    </row>
    <row r="900" spans="1:19" ht="62.25">
      <c r="A900" s="27">
        <v>898</v>
      </c>
      <c r="B900" s="14"/>
      <c r="C900" s="14"/>
      <c r="D900" s="15"/>
      <c r="E900" s="20"/>
      <c r="F900" s="18"/>
      <c r="G900" s="32" t="str">
        <f t="shared" ref="G900:G963" si="61">IF(D900=8,"Cadet",IF(D900=7,"Cadet",IF(D900=6,"56",IF(D900=5,"56",IF(D900=4,"34",IF(D900=3,"34","No Group"))))))</f>
        <v>No Group</v>
      </c>
      <c r="H900" s="70" t="s">
        <v>210</v>
      </c>
      <c r="I900" s="71" t="str">
        <f t="shared" si="60"/>
        <v>*898*</v>
      </c>
      <c r="J900" s="14"/>
      <c r="K900" s="83" t="str">
        <f t="shared" si="58"/>
        <v xml:space="preserve">    </v>
      </c>
      <c r="M900" s="27"/>
      <c r="S900" s="27" t="b">
        <f t="shared" si="59"/>
        <v>0</v>
      </c>
    </row>
    <row r="901" spans="1:19" ht="62.25">
      <c r="A901" s="27">
        <v>899</v>
      </c>
      <c r="B901" s="14"/>
      <c r="C901" s="14"/>
      <c r="D901" s="15"/>
      <c r="E901" s="20"/>
      <c r="F901" s="18"/>
      <c r="G901" s="32" t="str">
        <f t="shared" si="61"/>
        <v>No Group</v>
      </c>
      <c r="H901" s="70" t="s">
        <v>210</v>
      </c>
      <c r="I901" s="71" t="str">
        <f t="shared" si="60"/>
        <v>*899*</v>
      </c>
      <c r="J901" s="14"/>
      <c r="K901" s="83" t="str">
        <f t="shared" si="58"/>
        <v xml:space="preserve">    </v>
      </c>
      <c r="M901" s="27"/>
      <c r="N901" s="27"/>
      <c r="O901" s="27"/>
      <c r="S901" s="27" t="b">
        <f t="shared" si="59"/>
        <v>0</v>
      </c>
    </row>
    <row r="902" spans="1:19" ht="62.25">
      <c r="A902" s="27">
        <v>900</v>
      </c>
      <c r="B902" s="14"/>
      <c r="C902" s="14"/>
      <c r="D902" s="15"/>
      <c r="E902" s="20"/>
      <c r="F902" s="18"/>
      <c r="G902" s="32" t="str">
        <f t="shared" si="61"/>
        <v>No Group</v>
      </c>
      <c r="H902" s="70" t="s">
        <v>210</v>
      </c>
      <c r="I902" s="71" t="str">
        <f t="shared" si="60"/>
        <v>*900*</v>
      </c>
      <c r="J902" s="14"/>
      <c r="K902" s="83" t="str">
        <f t="shared" si="58"/>
        <v xml:space="preserve">    </v>
      </c>
      <c r="M902" s="27"/>
      <c r="S902" s="27" t="b">
        <f t="shared" si="59"/>
        <v>0</v>
      </c>
    </row>
    <row r="903" spans="1:19" ht="62.25">
      <c r="A903" s="27">
        <v>901</v>
      </c>
      <c r="B903" s="14"/>
      <c r="C903" s="14"/>
      <c r="D903" s="15"/>
      <c r="E903" s="20"/>
      <c r="F903" s="18"/>
      <c r="G903" s="32" t="str">
        <f t="shared" si="61"/>
        <v>No Group</v>
      </c>
      <c r="H903" s="70" t="s">
        <v>210</v>
      </c>
      <c r="I903" s="71" t="str">
        <f t="shared" si="60"/>
        <v>*901*</v>
      </c>
      <c r="J903" s="14"/>
      <c r="K903" s="83" t="str">
        <f t="shared" ref="K903:K966" si="62">CONCATENATE(B903," ",C903," ",D903," ",F903," ",E903)</f>
        <v xml:space="preserve">    </v>
      </c>
      <c r="M903" s="27"/>
      <c r="S903" s="27" t="b">
        <f t="shared" si="59"/>
        <v>0</v>
      </c>
    </row>
    <row r="904" spans="1:19" ht="62.25">
      <c r="A904" s="27">
        <v>902</v>
      </c>
      <c r="B904" s="14"/>
      <c r="C904" s="14"/>
      <c r="D904" s="15"/>
      <c r="E904" s="20"/>
      <c r="F904" s="18"/>
      <c r="G904" s="32" t="str">
        <f t="shared" si="61"/>
        <v>No Group</v>
      </c>
      <c r="H904" s="70" t="s">
        <v>210</v>
      </c>
      <c r="I904" s="71" t="str">
        <f t="shared" si="60"/>
        <v>*902*</v>
      </c>
      <c r="J904" s="14"/>
      <c r="K904" s="83" t="str">
        <f t="shared" si="62"/>
        <v xml:space="preserve">    </v>
      </c>
      <c r="M904" s="27"/>
      <c r="O904" s="27"/>
      <c r="P904" s="27"/>
      <c r="Q904" s="27"/>
      <c r="S904" s="27" t="b">
        <f t="shared" si="59"/>
        <v>0</v>
      </c>
    </row>
    <row r="905" spans="1:19" ht="62.25">
      <c r="A905" s="27">
        <v>903</v>
      </c>
      <c r="B905" s="14"/>
      <c r="C905" s="14"/>
      <c r="D905" s="15"/>
      <c r="E905" s="20"/>
      <c r="F905" s="18"/>
      <c r="G905" s="32" t="str">
        <f t="shared" si="61"/>
        <v>No Group</v>
      </c>
      <c r="H905" s="70" t="s">
        <v>210</v>
      </c>
      <c r="I905" s="71" t="str">
        <f t="shared" si="60"/>
        <v>*903*</v>
      </c>
      <c r="J905" s="14"/>
      <c r="K905" s="83" t="str">
        <f t="shared" si="62"/>
        <v xml:space="preserve">    </v>
      </c>
      <c r="M905" s="27"/>
      <c r="O905" s="27"/>
      <c r="P905" s="27"/>
      <c r="Q905" s="27"/>
      <c r="S905" s="27" t="b">
        <f t="shared" si="59"/>
        <v>0</v>
      </c>
    </row>
    <row r="906" spans="1:19" ht="62.25">
      <c r="A906" s="27">
        <v>904</v>
      </c>
      <c r="B906" s="14"/>
      <c r="C906" s="14"/>
      <c r="D906" s="15"/>
      <c r="E906" s="20"/>
      <c r="F906" s="18"/>
      <c r="G906" s="32" t="str">
        <f t="shared" si="61"/>
        <v>No Group</v>
      </c>
      <c r="H906" s="70" t="s">
        <v>210</v>
      </c>
      <c r="I906" s="71" t="str">
        <f t="shared" si="60"/>
        <v>*904*</v>
      </c>
      <c r="J906" s="14"/>
      <c r="K906" s="83" t="str">
        <f t="shared" si="62"/>
        <v xml:space="preserve">    </v>
      </c>
      <c r="M906" s="27"/>
      <c r="O906" s="27"/>
      <c r="P906" s="27"/>
      <c r="Q906" s="27"/>
      <c r="S906" s="27" t="b">
        <f t="shared" si="59"/>
        <v>0</v>
      </c>
    </row>
    <row r="907" spans="1:19" ht="62.25">
      <c r="A907" s="27">
        <v>905</v>
      </c>
      <c r="B907" s="14"/>
      <c r="C907" s="14"/>
      <c r="D907" s="15"/>
      <c r="E907" s="20"/>
      <c r="F907" s="18"/>
      <c r="G907" s="32" t="str">
        <f t="shared" si="61"/>
        <v>No Group</v>
      </c>
      <c r="H907" s="70" t="s">
        <v>210</v>
      </c>
      <c r="I907" s="71" t="str">
        <f t="shared" si="60"/>
        <v>*905*</v>
      </c>
      <c r="J907" s="14"/>
      <c r="K907" s="83" t="str">
        <f t="shared" si="62"/>
        <v xml:space="preserve">    </v>
      </c>
      <c r="M907" s="27"/>
      <c r="O907" s="27"/>
      <c r="P907" s="27"/>
      <c r="Q907" s="27"/>
      <c r="S907" s="27" t="b">
        <f t="shared" si="59"/>
        <v>0</v>
      </c>
    </row>
    <row r="908" spans="1:19" ht="62.25">
      <c r="A908" s="27">
        <v>906</v>
      </c>
      <c r="B908" s="14"/>
      <c r="C908" s="14"/>
      <c r="D908" s="15"/>
      <c r="E908" s="20"/>
      <c r="F908" s="18"/>
      <c r="G908" s="32" t="str">
        <f t="shared" si="61"/>
        <v>No Group</v>
      </c>
      <c r="H908" s="70" t="s">
        <v>210</v>
      </c>
      <c r="I908" s="71" t="str">
        <f t="shared" si="60"/>
        <v>*906*</v>
      </c>
      <c r="J908" s="14"/>
      <c r="K908" s="83" t="str">
        <f t="shared" si="62"/>
        <v xml:space="preserve">    </v>
      </c>
      <c r="M908" s="27"/>
      <c r="S908" s="27" t="b">
        <f t="shared" si="59"/>
        <v>0</v>
      </c>
    </row>
    <row r="909" spans="1:19" ht="62.25">
      <c r="A909" s="27">
        <v>907</v>
      </c>
      <c r="B909" s="14"/>
      <c r="C909" s="14"/>
      <c r="D909" s="15"/>
      <c r="E909" s="20"/>
      <c r="F909" s="18"/>
      <c r="G909" s="32" t="str">
        <f t="shared" si="61"/>
        <v>No Group</v>
      </c>
      <c r="H909" s="70" t="s">
        <v>210</v>
      </c>
      <c r="I909" s="71" t="str">
        <f t="shared" si="60"/>
        <v>*907*</v>
      </c>
      <c r="J909" s="14"/>
      <c r="K909" s="83" t="str">
        <f t="shared" si="62"/>
        <v xml:space="preserve">    </v>
      </c>
      <c r="M909" s="27"/>
      <c r="O909" s="27"/>
      <c r="P909" s="27"/>
      <c r="Q909" s="27"/>
      <c r="S909" s="27" t="b">
        <f t="shared" si="59"/>
        <v>0</v>
      </c>
    </row>
    <row r="910" spans="1:19" ht="62.25">
      <c r="A910" s="27">
        <v>908</v>
      </c>
      <c r="B910" s="14"/>
      <c r="C910" s="14"/>
      <c r="D910" s="15"/>
      <c r="E910" s="20"/>
      <c r="F910" s="18"/>
      <c r="G910" s="32" t="str">
        <f t="shared" si="61"/>
        <v>No Group</v>
      </c>
      <c r="H910" s="70" t="s">
        <v>210</v>
      </c>
      <c r="I910" s="71" t="str">
        <f t="shared" si="60"/>
        <v>*908*</v>
      </c>
      <c r="J910" s="14"/>
      <c r="K910" s="83" t="str">
        <f t="shared" si="62"/>
        <v xml:space="preserve">    </v>
      </c>
      <c r="M910" s="27"/>
      <c r="O910" s="27"/>
      <c r="P910" s="27"/>
      <c r="Q910" s="27"/>
      <c r="S910" s="27" t="b">
        <f t="shared" si="59"/>
        <v>0</v>
      </c>
    </row>
    <row r="911" spans="1:19" ht="62.25">
      <c r="A911" s="27">
        <v>909</v>
      </c>
      <c r="B911" s="14"/>
      <c r="C911" s="14"/>
      <c r="D911" s="15"/>
      <c r="E911" s="20"/>
      <c r="F911" s="18"/>
      <c r="G911" s="32" t="str">
        <f t="shared" si="61"/>
        <v>No Group</v>
      </c>
      <c r="H911" s="70" t="s">
        <v>210</v>
      </c>
      <c r="I911" s="71" t="str">
        <f t="shared" si="60"/>
        <v>*909*</v>
      </c>
      <c r="J911" s="14"/>
      <c r="K911" s="83" t="str">
        <f t="shared" si="62"/>
        <v xml:space="preserve">    </v>
      </c>
      <c r="M911" s="27"/>
      <c r="O911" s="27"/>
      <c r="P911" s="27"/>
      <c r="Q911" s="27"/>
      <c r="S911" s="27" t="b">
        <f t="shared" si="59"/>
        <v>0</v>
      </c>
    </row>
    <row r="912" spans="1:19" ht="62.25">
      <c r="A912" s="27">
        <v>910</v>
      </c>
      <c r="B912" s="14"/>
      <c r="C912" s="14"/>
      <c r="D912" s="15"/>
      <c r="E912" s="20"/>
      <c r="F912" s="18"/>
      <c r="G912" s="32" t="str">
        <f t="shared" si="61"/>
        <v>No Group</v>
      </c>
      <c r="H912" s="70" t="s">
        <v>210</v>
      </c>
      <c r="I912" s="71" t="str">
        <f t="shared" si="60"/>
        <v>*910*</v>
      </c>
      <c r="J912" s="14"/>
      <c r="K912" s="83" t="str">
        <f t="shared" si="62"/>
        <v xml:space="preserve">    </v>
      </c>
      <c r="L912" s="27"/>
      <c r="M912" s="27"/>
      <c r="N912" s="27"/>
      <c r="O912" s="27"/>
      <c r="P912" s="27"/>
      <c r="Q912" s="27"/>
      <c r="S912" s="27" t="b">
        <f t="shared" ref="S912:S975" si="63">EXACT(A912,A913)</f>
        <v>0</v>
      </c>
    </row>
    <row r="913" spans="1:19" ht="62.25">
      <c r="A913" s="27">
        <v>911</v>
      </c>
      <c r="B913" s="14"/>
      <c r="C913" s="14"/>
      <c r="D913" s="15"/>
      <c r="E913" s="20"/>
      <c r="F913" s="18"/>
      <c r="G913" s="32" t="str">
        <f t="shared" si="61"/>
        <v>No Group</v>
      </c>
      <c r="H913" s="70" t="s">
        <v>210</v>
      </c>
      <c r="I913" s="71" t="str">
        <f t="shared" si="60"/>
        <v>*911*</v>
      </c>
      <c r="J913" s="14"/>
      <c r="K913" s="83" t="str">
        <f t="shared" si="62"/>
        <v xml:space="preserve">    </v>
      </c>
      <c r="L913" s="27"/>
      <c r="M913" s="27"/>
      <c r="N913" s="27"/>
      <c r="O913" s="27"/>
      <c r="P913" s="27"/>
      <c r="Q913" s="27"/>
      <c r="S913" s="27" t="b">
        <f t="shared" si="63"/>
        <v>0</v>
      </c>
    </row>
    <row r="914" spans="1:19" ht="62.25">
      <c r="A914" s="27">
        <v>912</v>
      </c>
      <c r="B914" s="14"/>
      <c r="C914" s="14"/>
      <c r="D914" s="15"/>
      <c r="E914" s="20"/>
      <c r="F914" s="18"/>
      <c r="G914" s="32" t="str">
        <f t="shared" si="61"/>
        <v>No Group</v>
      </c>
      <c r="H914" s="70" t="s">
        <v>210</v>
      </c>
      <c r="I914" s="71" t="str">
        <f t="shared" si="60"/>
        <v>*912*</v>
      </c>
      <c r="J914" s="14"/>
      <c r="K914" s="83" t="str">
        <f t="shared" si="62"/>
        <v xml:space="preserve">    </v>
      </c>
      <c r="L914" s="27"/>
      <c r="M914" s="27"/>
      <c r="N914" s="27"/>
      <c r="O914" s="27"/>
      <c r="P914" s="27"/>
      <c r="Q914" s="27"/>
      <c r="R914" s="30"/>
      <c r="S914" s="30" t="b">
        <f t="shared" si="63"/>
        <v>0</v>
      </c>
    </row>
    <row r="915" spans="1:19" ht="62.25">
      <c r="A915" s="27">
        <v>913</v>
      </c>
      <c r="B915" s="14"/>
      <c r="C915" s="14"/>
      <c r="D915" s="15"/>
      <c r="E915" s="20"/>
      <c r="F915" s="18"/>
      <c r="G915" s="32" t="str">
        <f t="shared" si="61"/>
        <v>No Group</v>
      </c>
      <c r="H915" s="70" t="s">
        <v>210</v>
      </c>
      <c r="I915" s="71" t="str">
        <f t="shared" si="60"/>
        <v>*913*</v>
      </c>
      <c r="J915" s="14"/>
      <c r="K915" s="83" t="str">
        <f t="shared" si="62"/>
        <v xml:space="preserve">    </v>
      </c>
      <c r="L915" s="27"/>
      <c r="M915" s="27"/>
      <c r="N915" s="27"/>
      <c r="O915" s="27"/>
      <c r="P915" s="27"/>
      <c r="Q915" s="27"/>
      <c r="R915" s="30"/>
      <c r="S915" s="30" t="b">
        <f t="shared" si="63"/>
        <v>0</v>
      </c>
    </row>
    <row r="916" spans="1:19" ht="62.25">
      <c r="A916" s="27">
        <v>914</v>
      </c>
      <c r="B916" s="14"/>
      <c r="C916" s="14"/>
      <c r="D916" s="15"/>
      <c r="E916" s="20"/>
      <c r="F916" s="18"/>
      <c r="G916" s="32" t="str">
        <f t="shared" si="61"/>
        <v>No Group</v>
      </c>
      <c r="H916" s="70" t="s">
        <v>210</v>
      </c>
      <c r="I916" s="71" t="str">
        <f t="shared" si="60"/>
        <v>*914*</v>
      </c>
      <c r="J916" s="14"/>
      <c r="K916" s="83" t="str">
        <f t="shared" si="62"/>
        <v xml:space="preserve">    </v>
      </c>
      <c r="L916" s="27"/>
      <c r="M916" s="27"/>
      <c r="N916" s="27"/>
      <c r="O916" s="27"/>
      <c r="P916" s="27"/>
      <c r="Q916" s="27"/>
      <c r="R916" s="30"/>
      <c r="S916" s="30" t="b">
        <f t="shared" si="63"/>
        <v>0</v>
      </c>
    </row>
    <row r="917" spans="1:19" ht="62.25">
      <c r="A917" s="27">
        <v>915</v>
      </c>
      <c r="B917" s="14"/>
      <c r="C917" s="14"/>
      <c r="D917" s="15"/>
      <c r="E917" s="20"/>
      <c r="F917" s="18"/>
      <c r="G917" s="32" t="str">
        <f t="shared" si="61"/>
        <v>No Group</v>
      </c>
      <c r="H917" s="70" t="s">
        <v>210</v>
      </c>
      <c r="I917" s="71" t="str">
        <f t="shared" si="60"/>
        <v>*915*</v>
      </c>
      <c r="J917" s="14"/>
      <c r="K917" s="83" t="str">
        <f t="shared" si="62"/>
        <v xml:space="preserve">    </v>
      </c>
      <c r="L917" s="27"/>
      <c r="M917" s="27"/>
      <c r="N917" s="27"/>
      <c r="O917" s="27"/>
      <c r="P917" s="27"/>
      <c r="Q917" s="27"/>
      <c r="R917" s="30"/>
      <c r="S917" s="30" t="b">
        <f t="shared" si="63"/>
        <v>0</v>
      </c>
    </row>
    <row r="918" spans="1:19" ht="62.25">
      <c r="A918" s="27">
        <v>916</v>
      </c>
      <c r="B918" s="14"/>
      <c r="C918" s="14"/>
      <c r="D918" s="15"/>
      <c r="E918" s="20"/>
      <c r="F918" s="18"/>
      <c r="G918" s="32" t="str">
        <f t="shared" si="61"/>
        <v>No Group</v>
      </c>
      <c r="H918" s="70" t="s">
        <v>210</v>
      </c>
      <c r="I918" s="71" t="str">
        <f t="shared" si="60"/>
        <v>*916*</v>
      </c>
      <c r="J918" s="14"/>
      <c r="K918" s="83" t="str">
        <f t="shared" si="62"/>
        <v xml:space="preserve">    </v>
      </c>
      <c r="L918" s="27"/>
      <c r="M918" s="27"/>
      <c r="N918" s="27"/>
      <c r="O918" s="27"/>
      <c r="P918" s="27"/>
      <c r="Q918" s="27"/>
      <c r="R918" s="30"/>
      <c r="S918" s="30" t="b">
        <f t="shared" si="63"/>
        <v>0</v>
      </c>
    </row>
    <row r="919" spans="1:19" ht="62.25">
      <c r="A919" s="27">
        <v>917</v>
      </c>
      <c r="B919" s="14"/>
      <c r="C919" s="14"/>
      <c r="D919" s="15"/>
      <c r="E919" s="20"/>
      <c r="F919" s="18"/>
      <c r="G919" s="32" t="str">
        <f t="shared" si="61"/>
        <v>No Group</v>
      </c>
      <c r="H919" s="70" t="s">
        <v>210</v>
      </c>
      <c r="I919" s="71" t="str">
        <f t="shared" si="60"/>
        <v>*917*</v>
      </c>
      <c r="J919" s="14"/>
      <c r="K919" s="83" t="str">
        <f t="shared" si="62"/>
        <v xml:space="preserve">    </v>
      </c>
      <c r="L919" s="27"/>
      <c r="M919" s="27"/>
      <c r="N919" s="27"/>
      <c r="O919" s="27"/>
      <c r="P919" s="27"/>
      <c r="Q919" s="27"/>
      <c r="R919" s="30"/>
      <c r="S919" s="30" t="b">
        <f t="shared" si="63"/>
        <v>0</v>
      </c>
    </row>
    <row r="920" spans="1:19" ht="62.25">
      <c r="A920" s="27">
        <v>918</v>
      </c>
      <c r="B920" s="14"/>
      <c r="C920" s="14"/>
      <c r="D920" s="15"/>
      <c r="E920" s="20"/>
      <c r="F920" s="18"/>
      <c r="G920" s="32" t="str">
        <f t="shared" si="61"/>
        <v>No Group</v>
      </c>
      <c r="H920" s="70" t="s">
        <v>210</v>
      </c>
      <c r="I920" s="71" t="str">
        <f t="shared" si="60"/>
        <v>*918*</v>
      </c>
      <c r="J920" s="14"/>
      <c r="K920" s="83" t="str">
        <f t="shared" si="62"/>
        <v xml:space="preserve">    </v>
      </c>
      <c r="L920" s="27"/>
      <c r="M920" s="27"/>
      <c r="N920" s="27"/>
      <c r="O920" s="27"/>
      <c r="P920" s="27"/>
      <c r="Q920" s="27"/>
      <c r="R920" s="30"/>
      <c r="S920" s="30" t="b">
        <f t="shared" si="63"/>
        <v>0</v>
      </c>
    </row>
    <row r="921" spans="1:19" ht="62.25">
      <c r="A921" s="27">
        <v>919</v>
      </c>
      <c r="B921" s="14"/>
      <c r="C921" s="14"/>
      <c r="D921" s="15"/>
      <c r="E921" s="20"/>
      <c r="F921" s="18"/>
      <c r="G921" s="32" t="str">
        <f t="shared" si="61"/>
        <v>No Group</v>
      </c>
      <c r="H921" s="70" t="s">
        <v>210</v>
      </c>
      <c r="I921" s="71" t="str">
        <f t="shared" si="60"/>
        <v>*919*</v>
      </c>
      <c r="J921" s="14"/>
      <c r="K921" s="83" t="str">
        <f t="shared" si="62"/>
        <v xml:space="preserve">    </v>
      </c>
      <c r="L921" s="27"/>
      <c r="M921" s="27"/>
      <c r="N921" s="27"/>
      <c r="O921" s="27"/>
      <c r="P921" s="27"/>
      <c r="Q921" s="27"/>
      <c r="R921" s="30"/>
      <c r="S921" s="30" t="b">
        <f t="shared" si="63"/>
        <v>0</v>
      </c>
    </row>
    <row r="922" spans="1:19" ht="62.25">
      <c r="A922" s="27">
        <v>920</v>
      </c>
      <c r="B922" s="14"/>
      <c r="C922" s="14"/>
      <c r="D922" s="15"/>
      <c r="E922" s="20"/>
      <c r="F922" s="18"/>
      <c r="G922" s="32" t="str">
        <f t="shared" si="61"/>
        <v>No Group</v>
      </c>
      <c r="H922" s="70" t="s">
        <v>210</v>
      </c>
      <c r="I922" s="71" t="str">
        <f t="shared" si="60"/>
        <v>*920*</v>
      </c>
      <c r="J922" s="14"/>
      <c r="K922" s="83" t="str">
        <f t="shared" si="62"/>
        <v xml:space="preserve">    </v>
      </c>
      <c r="L922" s="27"/>
      <c r="M922" s="27"/>
      <c r="N922" s="27"/>
      <c r="O922" s="27"/>
      <c r="P922" s="27"/>
      <c r="Q922" s="27"/>
      <c r="R922" s="30"/>
      <c r="S922" s="30" t="b">
        <f t="shared" si="63"/>
        <v>0</v>
      </c>
    </row>
    <row r="923" spans="1:19" ht="62.25">
      <c r="A923" s="27">
        <v>921</v>
      </c>
      <c r="B923" s="14"/>
      <c r="C923" s="14"/>
      <c r="D923" s="15"/>
      <c r="E923" s="20"/>
      <c r="F923" s="18"/>
      <c r="G923" s="32" t="str">
        <f t="shared" si="61"/>
        <v>No Group</v>
      </c>
      <c r="H923" s="70" t="s">
        <v>210</v>
      </c>
      <c r="I923" s="71" t="str">
        <f t="shared" si="60"/>
        <v>*921*</v>
      </c>
      <c r="J923" s="14"/>
      <c r="K923" s="83" t="str">
        <f t="shared" si="62"/>
        <v xml:space="preserve">    </v>
      </c>
      <c r="L923" s="27"/>
      <c r="M923" s="27"/>
      <c r="N923" s="27"/>
      <c r="O923" s="27"/>
      <c r="P923" s="27"/>
      <c r="Q923" s="27"/>
      <c r="R923" s="30"/>
      <c r="S923" s="30" t="b">
        <f t="shared" si="63"/>
        <v>0</v>
      </c>
    </row>
    <row r="924" spans="1:19" ht="62.25">
      <c r="A924" s="27">
        <v>922</v>
      </c>
      <c r="B924" s="14"/>
      <c r="C924" s="14"/>
      <c r="D924" s="15"/>
      <c r="E924" s="20"/>
      <c r="F924" s="18"/>
      <c r="G924" s="32" t="str">
        <f t="shared" si="61"/>
        <v>No Group</v>
      </c>
      <c r="H924" s="70" t="s">
        <v>210</v>
      </c>
      <c r="I924" s="71" t="str">
        <f t="shared" si="60"/>
        <v>*922*</v>
      </c>
      <c r="J924" s="14"/>
      <c r="K924" s="83" t="str">
        <f t="shared" si="62"/>
        <v xml:space="preserve">    </v>
      </c>
      <c r="M924" s="27"/>
      <c r="N924" s="27"/>
      <c r="O924" s="27"/>
      <c r="P924" s="27"/>
      <c r="Q924" s="27"/>
      <c r="S924" s="27" t="b">
        <f t="shared" si="63"/>
        <v>0</v>
      </c>
    </row>
    <row r="925" spans="1:19" ht="62.25">
      <c r="A925" s="27">
        <v>923</v>
      </c>
      <c r="B925" s="14"/>
      <c r="C925" s="14"/>
      <c r="D925" s="15"/>
      <c r="E925" s="20"/>
      <c r="F925" s="18"/>
      <c r="G925" s="32" t="str">
        <f t="shared" si="61"/>
        <v>No Group</v>
      </c>
      <c r="H925" s="70" t="s">
        <v>210</v>
      </c>
      <c r="I925" s="71" t="str">
        <f t="shared" si="60"/>
        <v>*923*</v>
      </c>
      <c r="J925" s="14"/>
      <c r="K925" s="83" t="str">
        <f t="shared" si="62"/>
        <v xml:space="preserve">    </v>
      </c>
      <c r="M925" s="27"/>
      <c r="N925" s="27"/>
      <c r="O925" s="27"/>
      <c r="P925" s="27"/>
      <c r="Q925" s="27"/>
      <c r="S925" s="27" t="b">
        <f t="shared" si="63"/>
        <v>0</v>
      </c>
    </row>
    <row r="926" spans="1:19" ht="62.25">
      <c r="A926" s="27">
        <v>924</v>
      </c>
      <c r="B926" s="14"/>
      <c r="C926" s="14"/>
      <c r="D926" s="15"/>
      <c r="E926" s="20"/>
      <c r="F926" s="18"/>
      <c r="G926" s="32" t="str">
        <f t="shared" si="61"/>
        <v>No Group</v>
      </c>
      <c r="H926" s="70" t="s">
        <v>210</v>
      </c>
      <c r="I926" s="71" t="str">
        <f t="shared" si="60"/>
        <v>*924*</v>
      </c>
      <c r="J926" s="14"/>
      <c r="K926" s="83" t="str">
        <f t="shared" si="62"/>
        <v xml:space="preserve">    </v>
      </c>
      <c r="M926" s="27"/>
      <c r="N926" s="27"/>
      <c r="O926" s="27"/>
      <c r="P926" s="27"/>
      <c r="Q926" s="27"/>
      <c r="S926" s="27" t="b">
        <f t="shared" si="63"/>
        <v>0</v>
      </c>
    </row>
    <row r="927" spans="1:19" ht="62.25">
      <c r="A927" s="27">
        <v>925</v>
      </c>
      <c r="B927" s="14"/>
      <c r="C927" s="14"/>
      <c r="D927" s="15"/>
      <c r="E927" s="20"/>
      <c r="F927" s="18"/>
      <c r="G927" s="32" t="str">
        <f t="shared" si="61"/>
        <v>No Group</v>
      </c>
      <c r="H927" s="70" t="s">
        <v>210</v>
      </c>
      <c r="I927" s="71" t="str">
        <f t="shared" si="60"/>
        <v>*925*</v>
      </c>
      <c r="J927" s="14"/>
      <c r="K927" s="83" t="str">
        <f t="shared" si="62"/>
        <v xml:space="preserve">    </v>
      </c>
      <c r="L927" s="27"/>
      <c r="M927" s="27"/>
      <c r="N927" s="27"/>
      <c r="O927" s="27"/>
      <c r="P927" s="27"/>
      <c r="Q927" s="27"/>
      <c r="S927" s="27" t="b">
        <f t="shared" si="63"/>
        <v>0</v>
      </c>
    </row>
    <row r="928" spans="1:19" ht="62.25">
      <c r="A928" s="27">
        <v>926</v>
      </c>
      <c r="B928" s="14"/>
      <c r="C928" s="14"/>
      <c r="D928" s="15"/>
      <c r="E928" s="20"/>
      <c r="F928" s="18"/>
      <c r="G928" s="32" t="str">
        <f t="shared" si="61"/>
        <v>No Group</v>
      </c>
      <c r="H928" s="70" t="s">
        <v>210</v>
      </c>
      <c r="I928" s="71" t="str">
        <f t="shared" si="60"/>
        <v>*926*</v>
      </c>
      <c r="J928" s="14"/>
      <c r="K928" s="83" t="str">
        <f t="shared" si="62"/>
        <v xml:space="preserve">    </v>
      </c>
      <c r="L928" s="27"/>
      <c r="M928" s="27"/>
      <c r="N928" s="27"/>
      <c r="S928" s="27" t="b">
        <f t="shared" si="63"/>
        <v>0</v>
      </c>
    </row>
    <row r="929" spans="1:19" ht="62.25">
      <c r="A929" s="27">
        <v>927</v>
      </c>
      <c r="B929" s="14"/>
      <c r="C929" s="14"/>
      <c r="D929" s="15"/>
      <c r="E929" s="20"/>
      <c r="F929" s="18"/>
      <c r="G929" s="32" t="str">
        <f t="shared" si="61"/>
        <v>No Group</v>
      </c>
      <c r="H929" s="70" t="s">
        <v>210</v>
      </c>
      <c r="I929" s="71" t="str">
        <f t="shared" si="60"/>
        <v>*927*</v>
      </c>
      <c r="J929" s="14"/>
      <c r="K929" s="83" t="str">
        <f t="shared" si="62"/>
        <v xml:space="preserve">    </v>
      </c>
      <c r="L929" s="27"/>
      <c r="M929" s="27"/>
      <c r="S929" s="27" t="b">
        <f t="shared" si="63"/>
        <v>0</v>
      </c>
    </row>
    <row r="930" spans="1:19" ht="62.25">
      <c r="A930" s="27">
        <v>928</v>
      </c>
      <c r="B930" s="14"/>
      <c r="C930" s="14"/>
      <c r="D930" s="15"/>
      <c r="E930" s="20"/>
      <c r="F930" s="18"/>
      <c r="G930" s="32" t="str">
        <f t="shared" si="61"/>
        <v>No Group</v>
      </c>
      <c r="H930" s="70" t="s">
        <v>210</v>
      </c>
      <c r="I930" s="71" t="str">
        <f t="shared" si="60"/>
        <v>*928*</v>
      </c>
      <c r="J930" s="14"/>
      <c r="K930" s="83" t="str">
        <f t="shared" si="62"/>
        <v xml:space="preserve">    </v>
      </c>
      <c r="M930" s="27"/>
      <c r="S930" s="27" t="b">
        <f t="shared" si="63"/>
        <v>0</v>
      </c>
    </row>
    <row r="931" spans="1:19" ht="62.25">
      <c r="A931" s="27">
        <v>929</v>
      </c>
      <c r="B931" s="14"/>
      <c r="C931" s="14"/>
      <c r="D931" s="15"/>
      <c r="E931" s="20"/>
      <c r="F931" s="18"/>
      <c r="G931" s="32" t="str">
        <f t="shared" si="61"/>
        <v>No Group</v>
      </c>
      <c r="H931" s="70" t="s">
        <v>210</v>
      </c>
      <c r="I931" s="71" t="str">
        <f t="shared" si="60"/>
        <v>*929*</v>
      </c>
      <c r="J931" s="14"/>
      <c r="K931" s="83" t="str">
        <f t="shared" si="62"/>
        <v xml:space="preserve">    </v>
      </c>
      <c r="M931" s="27"/>
      <c r="S931" s="27" t="b">
        <f t="shared" si="63"/>
        <v>0</v>
      </c>
    </row>
    <row r="932" spans="1:19" ht="62.25">
      <c r="A932" s="27">
        <v>930</v>
      </c>
      <c r="B932" s="14"/>
      <c r="C932" s="14"/>
      <c r="D932" s="15"/>
      <c r="E932" s="20"/>
      <c r="F932" s="18"/>
      <c r="G932" s="32" t="str">
        <f t="shared" si="61"/>
        <v>No Group</v>
      </c>
      <c r="H932" s="70" t="s">
        <v>210</v>
      </c>
      <c r="I932" s="71" t="str">
        <f t="shared" si="60"/>
        <v>*930*</v>
      </c>
      <c r="J932" s="14"/>
      <c r="K932" s="83" t="str">
        <f t="shared" si="62"/>
        <v xml:space="preserve">    </v>
      </c>
      <c r="M932" s="27"/>
      <c r="S932" s="27" t="b">
        <f t="shared" si="63"/>
        <v>0</v>
      </c>
    </row>
    <row r="933" spans="1:19" ht="62.25">
      <c r="A933" s="27">
        <v>931</v>
      </c>
      <c r="B933" s="14"/>
      <c r="C933" s="14"/>
      <c r="D933" s="15"/>
      <c r="E933" s="20"/>
      <c r="F933" s="18"/>
      <c r="G933" s="32" t="str">
        <f t="shared" si="61"/>
        <v>No Group</v>
      </c>
      <c r="H933" s="70" t="s">
        <v>210</v>
      </c>
      <c r="I933" s="71" t="str">
        <f t="shared" si="60"/>
        <v>*931*</v>
      </c>
      <c r="J933" s="14"/>
      <c r="K933" s="83" t="str">
        <f t="shared" si="62"/>
        <v xml:space="preserve">    </v>
      </c>
      <c r="M933" s="27"/>
      <c r="S933" s="27" t="b">
        <f t="shared" si="63"/>
        <v>0</v>
      </c>
    </row>
    <row r="934" spans="1:19" ht="62.25">
      <c r="A934" s="27">
        <v>932</v>
      </c>
      <c r="B934" s="14"/>
      <c r="C934" s="14"/>
      <c r="D934" s="15"/>
      <c r="E934" s="20"/>
      <c r="F934" s="18"/>
      <c r="G934" s="32" t="str">
        <f t="shared" si="61"/>
        <v>No Group</v>
      </c>
      <c r="H934" s="70" t="s">
        <v>210</v>
      </c>
      <c r="I934" s="71" t="str">
        <f t="shared" si="60"/>
        <v>*932*</v>
      </c>
      <c r="J934" s="14"/>
      <c r="K934" s="83" t="str">
        <f t="shared" si="62"/>
        <v xml:space="preserve">    </v>
      </c>
      <c r="M934" s="27"/>
      <c r="S934" s="27" t="b">
        <f t="shared" si="63"/>
        <v>0</v>
      </c>
    </row>
    <row r="935" spans="1:19" ht="62.25">
      <c r="A935" s="27">
        <v>933</v>
      </c>
      <c r="B935" s="14"/>
      <c r="C935" s="14"/>
      <c r="D935" s="15"/>
      <c r="E935" s="20"/>
      <c r="F935" s="18"/>
      <c r="G935" s="32" t="str">
        <f t="shared" si="61"/>
        <v>No Group</v>
      </c>
      <c r="H935" s="70" t="s">
        <v>210</v>
      </c>
      <c r="I935" s="71" t="str">
        <f t="shared" si="60"/>
        <v>*933*</v>
      </c>
      <c r="J935" s="14"/>
      <c r="K935" s="83" t="str">
        <f t="shared" si="62"/>
        <v xml:space="preserve">    </v>
      </c>
      <c r="M935" s="27"/>
      <c r="S935" s="27" t="b">
        <f t="shared" si="63"/>
        <v>0</v>
      </c>
    </row>
    <row r="936" spans="1:19" ht="62.25">
      <c r="A936" s="27">
        <v>934</v>
      </c>
      <c r="B936" s="14"/>
      <c r="C936" s="14"/>
      <c r="D936" s="15"/>
      <c r="E936" s="20"/>
      <c r="F936" s="18"/>
      <c r="G936" s="32" t="str">
        <f t="shared" si="61"/>
        <v>No Group</v>
      </c>
      <c r="H936" s="70" t="s">
        <v>210</v>
      </c>
      <c r="I936" s="71" t="str">
        <f t="shared" si="60"/>
        <v>*934*</v>
      </c>
      <c r="J936" s="14"/>
      <c r="K936" s="83" t="str">
        <f t="shared" si="62"/>
        <v xml:space="preserve">    </v>
      </c>
      <c r="M936" s="27"/>
      <c r="S936" s="27" t="b">
        <f t="shared" si="63"/>
        <v>0</v>
      </c>
    </row>
    <row r="937" spans="1:19" ht="62.25">
      <c r="A937" s="27">
        <v>935</v>
      </c>
      <c r="B937" s="14"/>
      <c r="C937" s="14"/>
      <c r="D937" s="15"/>
      <c r="E937" s="20"/>
      <c r="F937" s="18"/>
      <c r="G937" s="32" t="str">
        <f t="shared" si="61"/>
        <v>No Group</v>
      </c>
      <c r="H937" s="70" t="s">
        <v>210</v>
      </c>
      <c r="I937" s="71" t="str">
        <f t="shared" si="60"/>
        <v>*935*</v>
      </c>
      <c r="J937" s="14"/>
      <c r="K937" s="83" t="str">
        <f t="shared" si="62"/>
        <v xml:space="preserve">    </v>
      </c>
      <c r="M937" s="27"/>
      <c r="S937" s="27" t="b">
        <f t="shared" si="63"/>
        <v>0</v>
      </c>
    </row>
    <row r="938" spans="1:19" ht="62.25">
      <c r="A938" s="27">
        <v>936</v>
      </c>
      <c r="B938" s="14"/>
      <c r="C938" s="14"/>
      <c r="D938" s="15"/>
      <c r="E938" s="20"/>
      <c r="F938" s="18"/>
      <c r="G938" s="32" t="str">
        <f t="shared" si="61"/>
        <v>No Group</v>
      </c>
      <c r="H938" s="70" t="s">
        <v>210</v>
      </c>
      <c r="I938" s="71" t="str">
        <f t="shared" si="60"/>
        <v>*936*</v>
      </c>
      <c r="J938" s="14"/>
      <c r="K938" s="83" t="str">
        <f t="shared" si="62"/>
        <v xml:space="preserve">    </v>
      </c>
      <c r="M938" s="27"/>
      <c r="S938" s="27" t="b">
        <f t="shared" si="63"/>
        <v>0</v>
      </c>
    </row>
    <row r="939" spans="1:19" ht="62.25">
      <c r="A939" s="27">
        <v>937</v>
      </c>
      <c r="B939" s="14"/>
      <c r="C939" s="14"/>
      <c r="D939" s="15"/>
      <c r="E939" s="20"/>
      <c r="F939" s="18"/>
      <c r="G939" s="32" t="str">
        <f t="shared" si="61"/>
        <v>No Group</v>
      </c>
      <c r="H939" s="70" t="s">
        <v>210</v>
      </c>
      <c r="I939" s="71" t="str">
        <f t="shared" si="60"/>
        <v>*937*</v>
      </c>
      <c r="J939" s="14"/>
      <c r="K939" s="83" t="str">
        <f t="shared" si="62"/>
        <v xml:space="preserve">    </v>
      </c>
      <c r="M939" s="27"/>
      <c r="S939" s="27" t="b">
        <f t="shared" si="63"/>
        <v>0</v>
      </c>
    </row>
    <row r="940" spans="1:19" ht="62.25">
      <c r="A940" s="27">
        <v>938</v>
      </c>
      <c r="B940" s="14"/>
      <c r="C940" s="14"/>
      <c r="D940" s="15"/>
      <c r="E940" s="20"/>
      <c r="F940" s="18"/>
      <c r="G940" s="32" t="str">
        <f t="shared" si="61"/>
        <v>No Group</v>
      </c>
      <c r="H940" s="70" t="s">
        <v>210</v>
      </c>
      <c r="I940" s="71" t="str">
        <f t="shared" si="60"/>
        <v>*938*</v>
      </c>
      <c r="J940" s="14"/>
      <c r="K940" s="83" t="str">
        <f t="shared" si="62"/>
        <v xml:space="preserve">    </v>
      </c>
      <c r="M940" s="27"/>
      <c r="S940" s="27" t="b">
        <f t="shared" si="63"/>
        <v>0</v>
      </c>
    </row>
    <row r="941" spans="1:19" ht="62.25">
      <c r="A941" s="27">
        <v>939</v>
      </c>
      <c r="B941" s="14"/>
      <c r="C941" s="14"/>
      <c r="D941" s="15"/>
      <c r="E941" s="20"/>
      <c r="F941" s="18"/>
      <c r="G941" s="32" t="str">
        <f t="shared" si="61"/>
        <v>No Group</v>
      </c>
      <c r="H941" s="70" t="s">
        <v>210</v>
      </c>
      <c r="I941" s="71" t="str">
        <f t="shared" si="60"/>
        <v>*939*</v>
      </c>
      <c r="J941" s="14"/>
      <c r="K941" s="83" t="str">
        <f t="shared" si="62"/>
        <v xml:space="preserve">    </v>
      </c>
      <c r="M941" s="27"/>
      <c r="S941" s="27" t="b">
        <f t="shared" si="63"/>
        <v>0</v>
      </c>
    </row>
    <row r="942" spans="1:19" ht="62.25">
      <c r="A942" s="27">
        <v>940</v>
      </c>
      <c r="B942" s="14"/>
      <c r="C942" s="14"/>
      <c r="D942" s="15"/>
      <c r="E942" s="20"/>
      <c r="F942" s="18"/>
      <c r="G942" s="32" t="str">
        <f t="shared" si="61"/>
        <v>No Group</v>
      </c>
      <c r="H942" s="70" t="s">
        <v>210</v>
      </c>
      <c r="I942" s="71" t="str">
        <f t="shared" si="60"/>
        <v>*940*</v>
      </c>
      <c r="J942" s="14"/>
      <c r="K942" s="83" t="str">
        <f t="shared" si="62"/>
        <v xml:space="preserve">    </v>
      </c>
      <c r="M942" s="27"/>
      <c r="S942" s="27" t="b">
        <f t="shared" si="63"/>
        <v>0</v>
      </c>
    </row>
    <row r="943" spans="1:19" ht="62.25">
      <c r="A943" s="27">
        <v>941</v>
      </c>
      <c r="B943" s="14"/>
      <c r="C943" s="14"/>
      <c r="D943" s="15"/>
      <c r="E943" s="20"/>
      <c r="F943" s="18"/>
      <c r="G943" s="32" t="str">
        <f t="shared" si="61"/>
        <v>No Group</v>
      </c>
      <c r="H943" s="70" t="s">
        <v>210</v>
      </c>
      <c r="I943" s="71" t="str">
        <f t="shared" si="60"/>
        <v>*941*</v>
      </c>
      <c r="J943" s="14"/>
      <c r="K943" s="83" t="str">
        <f t="shared" si="62"/>
        <v xml:space="preserve">    </v>
      </c>
      <c r="M943" s="27"/>
      <c r="S943" s="27" t="b">
        <f t="shared" si="63"/>
        <v>0</v>
      </c>
    </row>
    <row r="944" spans="1:19" ht="62.25">
      <c r="A944" s="27">
        <v>942</v>
      </c>
      <c r="B944" s="14"/>
      <c r="C944" s="14"/>
      <c r="D944" s="15"/>
      <c r="E944" s="20"/>
      <c r="F944" s="18"/>
      <c r="G944" s="32" t="str">
        <f t="shared" si="61"/>
        <v>No Group</v>
      </c>
      <c r="H944" s="70" t="s">
        <v>210</v>
      </c>
      <c r="I944" s="71" t="str">
        <f t="shared" si="60"/>
        <v>*942*</v>
      </c>
      <c r="J944" s="14"/>
      <c r="K944" s="83" t="str">
        <f t="shared" si="62"/>
        <v xml:space="preserve">    </v>
      </c>
      <c r="M944" s="27"/>
      <c r="S944" s="27" t="b">
        <f t="shared" si="63"/>
        <v>0</v>
      </c>
    </row>
    <row r="945" spans="1:19" ht="62.25">
      <c r="A945" s="27">
        <v>943</v>
      </c>
      <c r="B945" s="14"/>
      <c r="C945" s="14"/>
      <c r="D945" s="15"/>
      <c r="E945" s="20"/>
      <c r="F945" s="18"/>
      <c r="G945" s="32" t="str">
        <f t="shared" si="61"/>
        <v>No Group</v>
      </c>
      <c r="H945" s="70" t="s">
        <v>210</v>
      </c>
      <c r="I945" s="71" t="str">
        <f t="shared" si="60"/>
        <v>*943*</v>
      </c>
      <c r="J945" s="14"/>
      <c r="K945" s="83" t="str">
        <f t="shared" si="62"/>
        <v xml:space="preserve">    </v>
      </c>
      <c r="M945" s="27"/>
      <c r="S945" s="27" t="b">
        <f t="shared" si="63"/>
        <v>0</v>
      </c>
    </row>
    <row r="946" spans="1:19" ht="62.25">
      <c r="A946" s="27">
        <v>944</v>
      </c>
      <c r="B946" s="14"/>
      <c r="C946" s="14"/>
      <c r="D946" s="15"/>
      <c r="E946" s="20"/>
      <c r="F946" s="18"/>
      <c r="G946" s="32" t="str">
        <f t="shared" si="61"/>
        <v>No Group</v>
      </c>
      <c r="H946" s="70" t="s">
        <v>210</v>
      </c>
      <c r="I946" s="71" t="str">
        <f t="shared" si="60"/>
        <v>*944*</v>
      </c>
      <c r="J946" s="14"/>
      <c r="K946" s="83" t="str">
        <f t="shared" si="62"/>
        <v xml:space="preserve">    </v>
      </c>
      <c r="M946" s="27"/>
      <c r="S946" s="27" t="b">
        <f t="shared" si="63"/>
        <v>0</v>
      </c>
    </row>
    <row r="947" spans="1:19" ht="62.25">
      <c r="A947" s="27">
        <v>945</v>
      </c>
      <c r="B947" s="14"/>
      <c r="C947" s="14"/>
      <c r="D947" s="15"/>
      <c r="E947" s="20"/>
      <c r="F947" s="18"/>
      <c r="G947" s="32" t="str">
        <f t="shared" si="61"/>
        <v>No Group</v>
      </c>
      <c r="H947" s="70" t="s">
        <v>210</v>
      </c>
      <c r="I947" s="71" t="str">
        <f t="shared" si="60"/>
        <v>*945*</v>
      </c>
      <c r="J947" s="14"/>
      <c r="K947" s="83" t="str">
        <f t="shared" si="62"/>
        <v xml:space="preserve">    </v>
      </c>
      <c r="M947" s="27"/>
      <c r="S947" s="27" t="b">
        <f t="shared" si="63"/>
        <v>0</v>
      </c>
    </row>
    <row r="948" spans="1:19" ht="62.25">
      <c r="A948" s="27">
        <v>946</v>
      </c>
      <c r="B948" s="14"/>
      <c r="C948" s="14"/>
      <c r="D948" s="15"/>
      <c r="E948" s="20"/>
      <c r="F948" s="18"/>
      <c r="G948" s="32" t="str">
        <f t="shared" si="61"/>
        <v>No Group</v>
      </c>
      <c r="H948" s="70" t="s">
        <v>210</v>
      </c>
      <c r="I948" s="71" t="str">
        <f t="shared" si="60"/>
        <v>*946*</v>
      </c>
      <c r="J948" s="14"/>
      <c r="K948" s="83" t="str">
        <f t="shared" si="62"/>
        <v xml:space="preserve">    </v>
      </c>
      <c r="M948" s="27"/>
      <c r="S948" s="27" t="b">
        <f t="shared" si="63"/>
        <v>0</v>
      </c>
    </row>
    <row r="949" spans="1:19" ht="62.25">
      <c r="A949" s="27">
        <v>947</v>
      </c>
      <c r="B949" s="14"/>
      <c r="C949" s="14"/>
      <c r="D949" s="15"/>
      <c r="E949" s="20"/>
      <c r="F949" s="18"/>
      <c r="G949" s="32" t="str">
        <f t="shared" si="61"/>
        <v>No Group</v>
      </c>
      <c r="H949" s="70" t="s">
        <v>210</v>
      </c>
      <c r="I949" s="71" t="str">
        <f t="shared" si="60"/>
        <v>*947*</v>
      </c>
      <c r="J949" s="14"/>
      <c r="K949" s="83" t="str">
        <f t="shared" si="62"/>
        <v xml:space="preserve">    </v>
      </c>
      <c r="M949" s="27"/>
      <c r="S949" s="27" t="b">
        <f t="shared" si="63"/>
        <v>0</v>
      </c>
    </row>
    <row r="950" spans="1:19" ht="62.25">
      <c r="A950" s="27">
        <v>948</v>
      </c>
      <c r="B950" s="14"/>
      <c r="C950" s="14"/>
      <c r="D950" s="15"/>
      <c r="E950" s="20"/>
      <c r="F950" s="18"/>
      <c r="G950" s="32" t="str">
        <f t="shared" si="61"/>
        <v>No Group</v>
      </c>
      <c r="H950" s="70" t="s">
        <v>210</v>
      </c>
      <c r="I950" s="71" t="str">
        <f t="shared" si="60"/>
        <v>*948*</v>
      </c>
      <c r="J950" s="14"/>
      <c r="K950" s="83" t="str">
        <f t="shared" si="62"/>
        <v xml:space="preserve">    </v>
      </c>
      <c r="M950" s="27"/>
      <c r="S950" s="27" t="b">
        <f t="shared" si="63"/>
        <v>0</v>
      </c>
    </row>
    <row r="951" spans="1:19" ht="62.25">
      <c r="A951" s="27">
        <v>949</v>
      </c>
      <c r="B951" s="14"/>
      <c r="C951" s="14"/>
      <c r="D951" s="15"/>
      <c r="E951" s="20"/>
      <c r="F951" s="18"/>
      <c r="G951" s="32" t="str">
        <f t="shared" si="61"/>
        <v>No Group</v>
      </c>
      <c r="H951" s="70" t="s">
        <v>210</v>
      </c>
      <c r="I951" s="71" t="str">
        <f t="shared" si="60"/>
        <v>*949*</v>
      </c>
      <c r="J951" s="14"/>
      <c r="K951" s="83" t="str">
        <f t="shared" si="62"/>
        <v xml:space="preserve">    </v>
      </c>
      <c r="M951" s="27"/>
      <c r="S951" s="27" t="b">
        <f t="shared" si="63"/>
        <v>0</v>
      </c>
    </row>
    <row r="952" spans="1:19" ht="62.25">
      <c r="A952" s="27">
        <v>950</v>
      </c>
      <c r="B952" s="14"/>
      <c r="C952" s="14"/>
      <c r="D952" s="15"/>
      <c r="E952" s="20"/>
      <c r="F952" s="18"/>
      <c r="G952" s="32" t="str">
        <f t="shared" si="61"/>
        <v>No Group</v>
      </c>
      <c r="H952" s="70" t="s">
        <v>210</v>
      </c>
      <c r="I952" s="71" t="str">
        <f t="shared" si="60"/>
        <v>*950*</v>
      </c>
      <c r="J952" s="14"/>
      <c r="K952" s="83" t="str">
        <f t="shared" si="62"/>
        <v xml:space="preserve">    </v>
      </c>
      <c r="M952" s="27"/>
      <c r="S952" s="27" t="b">
        <f t="shared" si="63"/>
        <v>0</v>
      </c>
    </row>
    <row r="953" spans="1:19" ht="62.25">
      <c r="A953" s="27">
        <v>951</v>
      </c>
      <c r="B953" s="14"/>
      <c r="C953" s="14"/>
      <c r="D953" s="15"/>
      <c r="E953" s="20"/>
      <c r="F953" s="18"/>
      <c r="G953" s="32" t="str">
        <f t="shared" si="61"/>
        <v>No Group</v>
      </c>
      <c r="H953" s="70" t="s">
        <v>210</v>
      </c>
      <c r="I953" s="71" t="str">
        <f t="shared" si="60"/>
        <v>*951*</v>
      </c>
      <c r="J953" s="14"/>
      <c r="K953" s="83" t="str">
        <f t="shared" si="62"/>
        <v xml:space="preserve">    </v>
      </c>
      <c r="M953" s="27"/>
      <c r="S953" s="27" t="b">
        <f t="shared" si="63"/>
        <v>0</v>
      </c>
    </row>
    <row r="954" spans="1:19" ht="62.25">
      <c r="A954" s="27">
        <v>952</v>
      </c>
      <c r="B954" s="14"/>
      <c r="C954" s="14"/>
      <c r="D954" s="15"/>
      <c r="E954" s="20"/>
      <c r="F954" s="18"/>
      <c r="G954" s="32" t="str">
        <f t="shared" si="61"/>
        <v>No Group</v>
      </c>
      <c r="H954" s="70" t="s">
        <v>210</v>
      </c>
      <c r="I954" s="71" t="str">
        <f t="shared" si="60"/>
        <v>*952*</v>
      </c>
      <c r="J954" s="14"/>
      <c r="K954" s="83" t="str">
        <f t="shared" si="62"/>
        <v xml:space="preserve">    </v>
      </c>
      <c r="M954" s="27"/>
      <c r="S954" s="27" t="b">
        <f t="shared" si="63"/>
        <v>0</v>
      </c>
    </row>
    <row r="955" spans="1:19" ht="62.25">
      <c r="A955" s="27">
        <v>953</v>
      </c>
      <c r="B955" s="14"/>
      <c r="C955" s="14"/>
      <c r="D955" s="15"/>
      <c r="E955" s="20"/>
      <c r="F955" s="18"/>
      <c r="G955" s="32" t="str">
        <f t="shared" si="61"/>
        <v>No Group</v>
      </c>
      <c r="H955" s="70" t="s">
        <v>210</v>
      </c>
      <c r="I955" s="71" t="str">
        <f t="shared" si="60"/>
        <v>*953*</v>
      </c>
      <c r="J955" s="14"/>
      <c r="K955" s="83" t="str">
        <f t="shared" si="62"/>
        <v xml:space="preserve">    </v>
      </c>
      <c r="M955" s="27"/>
      <c r="S955" s="27" t="b">
        <f t="shared" si="63"/>
        <v>0</v>
      </c>
    </row>
    <row r="956" spans="1:19" ht="62.25">
      <c r="A956" s="27">
        <v>954</v>
      </c>
      <c r="B956" s="14"/>
      <c r="C956" s="14"/>
      <c r="D956" s="15"/>
      <c r="E956" s="20"/>
      <c r="F956" s="18"/>
      <c r="G956" s="32" t="str">
        <f t="shared" si="61"/>
        <v>No Group</v>
      </c>
      <c r="H956" s="70" t="s">
        <v>210</v>
      </c>
      <c r="I956" s="71" t="str">
        <f t="shared" si="60"/>
        <v>*954*</v>
      </c>
      <c r="J956" s="14"/>
      <c r="K956" s="83" t="str">
        <f t="shared" si="62"/>
        <v xml:space="preserve">    </v>
      </c>
      <c r="M956" s="27"/>
      <c r="S956" s="27" t="b">
        <f t="shared" si="63"/>
        <v>0</v>
      </c>
    </row>
    <row r="957" spans="1:19" ht="62.25">
      <c r="A957" s="27">
        <v>955</v>
      </c>
      <c r="B957" s="14"/>
      <c r="C957" s="14"/>
      <c r="D957" s="15"/>
      <c r="E957" s="20"/>
      <c r="F957" s="18"/>
      <c r="G957" s="32" t="str">
        <f t="shared" si="61"/>
        <v>No Group</v>
      </c>
      <c r="H957" s="70" t="s">
        <v>210</v>
      </c>
      <c r="I957" s="71" t="str">
        <f t="shared" si="60"/>
        <v>*955*</v>
      </c>
      <c r="J957" s="14"/>
      <c r="K957" s="83" t="str">
        <f t="shared" si="62"/>
        <v xml:space="preserve">    </v>
      </c>
      <c r="M957" s="27"/>
      <c r="S957" s="27" t="b">
        <f t="shared" si="63"/>
        <v>0</v>
      </c>
    </row>
    <row r="958" spans="1:19" ht="62.25">
      <c r="A958" s="27">
        <v>956</v>
      </c>
      <c r="B958" s="14"/>
      <c r="C958" s="14"/>
      <c r="D958" s="15"/>
      <c r="E958" s="20"/>
      <c r="F958" s="18"/>
      <c r="G958" s="32" t="str">
        <f t="shared" si="61"/>
        <v>No Group</v>
      </c>
      <c r="H958" s="70" t="s">
        <v>210</v>
      </c>
      <c r="I958" s="71" t="str">
        <f t="shared" si="60"/>
        <v>*956*</v>
      </c>
      <c r="J958" s="14"/>
      <c r="K958" s="83" t="str">
        <f t="shared" si="62"/>
        <v xml:space="preserve">    </v>
      </c>
      <c r="M958" s="27"/>
      <c r="S958" s="27" t="b">
        <f t="shared" si="63"/>
        <v>0</v>
      </c>
    </row>
    <row r="959" spans="1:19" ht="62.25">
      <c r="A959" s="27">
        <v>957</v>
      </c>
      <c r="B959" s="14"/>
      <c r="C959" s="14"/>
      <c r="D959" s="15"/>
      <c r="E959" s="20"/>
      <c r="F959" s="18"/>
      <c r="G959" s="32" t="str">
        <f t="shared" si="61"/>
        <v>No Group</v>
      </c>
      <c r="H959" s="70" t="s">
        <v>210</v>
      </c>
      <c r="I959" s="71" t="str">
        <f t="shared" si="60"/>
        <v>*957*</v>
      </c>
      <c r="J959" s="14"/>
      <c r="K959" s="83" t="str">
        <f t="shared" si="62"/>
        <v xml:space="preserve">    </v>
      </c>
      <c r="M959" s="27"/>
      <c r="S959" s="27" t="b">
        <f t="shared" si="63"/>
        <v>0</v>
      </c>
    </row>
    <row r="960" spans="1:19" ht="62.25">
      <c r="A960" s="27">
        <v>958</v>
      </c>
      <c r="B960" s="14"/>
      <c r="C960" s="14"/>
      <c r="D960" s="15"/>
      <c r="E960" s="20"/>
      <c r="F960" s="18"/>
      <c r="G960" s="32" t="str">
        <f t="shared" si="61"/>
        <v>No Group</v>
      </c>
      <c r="H960" s="70" t="s">
        <v>210</v>
      </c>
      <c r="I960" s="71" t="str">
        <f t="shared" si="60"/>
        <v>*958*</v>
      </c>
      <c r="J960" s="14"/>
      <c r="K960" s="83" t="str">
        <f t="shared" si="62"/>
        <v xml:space="preserve">    </v>
      </c>
      <c r="M960" s="27"/>
      <c r="S960" s="27" t="b">
        <f t="shared" si="63"/>
        <v>0</v>
      </c>
    </row>
    <row r="961" spans="1:19" ht="62.25">
      <c r="A961" s="27">
        <v>959</v>
      </c>
      <c r="B961" s="14"/>
      <c r="C961" s="14"/>
      <c r="D961" s="15"/>
      <c r="E961" s="20"/>
      <c r="F961" s="18"/>
      <c r="G961" s="32" t="str">
        <f t="shared" si="61"/>
        <v>No Group</v>
      </c>
      <c r="H961" s="70" t="s">
        <v>210</v>
      </c>
      <c r="I961" s="71" t="str">
        <f t="shared" si="60"/>
        <v>*959*</v>
      </c>
      <c r="J961" s="14"/>
      <c r="K961" s="83" t="str">
        <f t="shared" si="62"/>
        <v xml:space="preserve">    </v>
      </c>
      <c r="M961" s="27"/>
      <c r="S961" s="27" t="b">
        <f t="shared" si="63"/>
        <v>0</v>
      </c>
    </row>
    <row r="962" spans="1:19" ht="62.25">
      <c r="A962" s="27">
        <v>960</v>
      </c>
      <c r="B962" s="14"/>
      <c r="C962" s="14"/>
      <c r="D962" s="15"/>
      <c r="E962" s="20"/>
      <c r="F962" s="18"/>
      <c r="G962" s="32" t="str">
        <f t="shared" si="61"/>
        <v>No Group</v>
      </c>
      <c r="H962" s="70" t="s">
        <v>210</v>
      </c>
      <c r="I962" s="71" t="str">
        <f t="shared" si="60"/>
        <v>*960*</v>
      </c>
      <c r="J962" s="14"/>
      <c r="K962" s="83" t="str">
        <f t="shared" si="62"/>
        <v xml:space="preserve">    </v>
      </c>
      <c r="M962" s="27"/>
      <c r="S962" s="27" t="b">
        <f t="shared" si="63"/>
        <v>0</v>
      </c>
    </row>
    <row r="963" spans="1:19" ht="62.25">
      <c r="A963" s="27">
        <v>961</v>
      </c>
      <c r="B963" s="14"/>
      <c r="C963" s="14"/>
      <c r="D963" s="15"/>
      <c r="E963" s="20"/>
      <c r="F963" s="18"/>
      <c r="G963" s="32" t="str">
        <f t="shared" si="61"/>
        <v>No Group</v>
      </c>
      <c r="H963" s="70" t="s">
        <v>210</v>
      </c>
      <c r="I963" s="71" t="str">
        <f t="shared" ref="I963:I1026" si="64">CONCATENATE(H963,A963,H963)</f>
        <v>*961*</v>
      </c>
      <c r="J963" s="14"/>
      <c r="K963" s="83" t="str">
        <f t="shared" si="62"/>
        <v xml:space="preserve">    </v>
      </c>
      <c r="M963" s="27"/>
      <c r="S963" s="27" t="b">
        <f t="shared" si="63"/>
        <v>0</v>
      </c>
    </row>
    <row r="964" spans="1:19" ht="62.25">
      <c r="A964" s="27">
        <v>962</v>
      </c>
      <c r="B964" s="14"/>
      <c r="C964" s="14"/>
      <c r="D964" s="15"/>
      <c r="E964" s="20"/>
      <c r="F964" s="18"/>
      <c r="G964" s="32" t="str">
        <f t="shared" ref="G964:G1027" si="65">IF(D964=8,"Cadet",IF(D964=7,"Cadet",IF(D964=6,"56",IF(D964=5,"56",IF(D964=4,"34",IF(D964=3,"34","No Group"))))))</f>
        <v>No Group</v>
      </c>
      <c r="H964" s="70" t="s">
        <v>210</v>
      </c>
      <c r="I964" s="71" t="str">
        <f t="shared" si="64"/>
        <v>*962*</v>
      </c>
      <c r="J964" s="14"/>
      <c r="K964" s="83" t="str">
        <f t="shared" si="62"/>
        <v xml:space="preserve">    </v>
      </c>
      <c r="M964" s="27"/>
      <c r="S964" s="27" t="b">
        <f t="shared" si="63"/>
        <v>0</v>
      </c>
    </row>
    <row r="965" spans="1:19" ht="62.25">
      <c r="A965" s="27">
        <v>963</v>
      </c>
      <c r="B965" s="14"/>
      <c r="C965" s="14"/>
      <c r="D965" s="15"/>
      <c r="E965" s="20"/>
      <c r="F965" s="18"/>
      <c r="G965" s="32" t="str">
        <f t="shared" si="65"/>
        <v>No Group</v>
      </c>
      <c r="H965" s="70" t="s">
        <v>210</v>
      </c>
      <c r="I965" s="71" t="str">
        <f t="shared" si="64"/>
        <v>*963*</v>
      </c>
      <c r="J965" s="14"/>
      <c r="K965" s="83" t="str">
        <f t="shared" si="62"/>
        <v xml:space="preserve">    </v>
      </c>
      <c r="M965" s="27"/>
      <c r="S965" s="27" t="b">
        <f t="shared" si="63"/>
        <v>0</v>
      </c>
    </row>
    <row r="966" spans="1:19" ht="62.25">
      <c r="A966" s="27">
        <v>964</v>
      </c>
      <c r="B966" s="14"/>
      <c r="C966" s="14"/>
      <c r="D966" s="15"/>
      <c r="E966" s="20"/>
      <c r="F966" s="18"/>
      <c r="G966" s="32" t="str">
        <f t="shared" si="65"/>
        <v>No Group</v>
      </c>
      <c r="H966" s="70" t="s">
        <v>210</v>
      </c>
      <c r="I966" s="71" t="str">
        <f t="shared" si="64"/>
        <v>*964*</v>
      </c>
      <c r="J966" s="14"/>
      <c r="K966" s="83" t="str">
        <f t="shared" si="62"/>
        <v xml:space="preserve">    </v>
      </c>
      <c r="M966" s="27"/>
      <c r="S966" s="27" t="b">
        <f t="shared" si="63"/>
        <v>0</v>
      </c>
    </row>
    <row r="967" spans="1:19" ht="62.25">
      <c r="A967" s="27">
        <v>965</v>
      </c>
      <c r="B967" s="14"/>
      <c r="C967" s="14"/>
      <c r="D967" s="15"/>
      <c r="E967" s="20"/>
      <c r="F967" s="18"/>
      <c r="G967" s="32" t="str">
        <f t="shared" si="65"/>
        <v>No Group</v>
      </c>
      <c r="H967" s="70" t="s">
        <v>210</v>
      </c>
      <c r="I967" s="71" t="str">
        <f t="shared" si="64"/>
        <v>*965*</v>
      </c>
      <c r="J967" s="14"/>
      <c r="K967" s="83" t="str">
        <f t="shared" ref="K967:K1030" si="66">CONCATENATE(B967," ",C967," ",D967," ",F967," ",E967)</f>
        <v xml:space="preserve">    </v>
      </c>
      <c r="M967" s="27"/>
      <c r="S967" s="27" t="b">
        <f t="shared" si="63"/>
        <v>0</v>
      </c>
    </row>
    <row r="968" spans="1:19" ht="62.25">
      <c r="A968" s="27">
        <v>966</v>
      </c>
      <c r="B968" s="14"/>
      <c r="C968" s="14"/>
      <c r="D968" s="15"/>
      <c r="E968" s="20"/>
      <c r="F968" s="18"/>
      <c r="G968" s="32" t="str">
        <f t="shared" si="65"/>
        <v>No Group</v>
      </c>
      <c r="H968" s="70" t="s">
        <v>210</v>
      </c>
      <c r="I968" s="71" t="str">
        <f t="shared" si="64"/>
        <v>*966*</v>
      </c>
      <c r="J968" s="14"/>
      <c r="K968" s="83" t="str">
        <f t="shared" si="66"/>
        <v xml:space="preserve">    </v>
      </c>
      <c r="M968" s="27"/>
      <c r="S968" s="27" t="b">
        <f t="shared" si="63"/>
        <v>0</v>
      </c>
    </row>
    <row r="969" spans="1:19" ht="62.25">
      <c r="A969" s="27">
        <v>967</v>
      </c>
      <c r="B969" s="14"/>
      <c r="C969" s="14"/>
      <c r="D969" s="15"/>
      <c r="E969" s="20"/>
      <c r="F969" s="18"/>
      <c r="G969" s="32" t="str">
        <f t="shared" si="65"/>
        <v>No Group</v>
      </c>
      <c r="H969" s="70" t="s">
        <v>210</v>
      </c>
      <c r="I969" s="71" t="str">
        <f t="shared" si="64"/>
        <v>*967*</v>
      </c>
      <c r="J969" s="14"/>
      <c r="K969" s="83" t="str">
        <f t="shared" si="66"/>
        <v xml:space="preserve">    </v>
      </c>
      <c r="M969" s="27"/>
      <c r="S969" s="27" t="b">
        <f t="shared" si="63"/>
        <v>0</v>
      </c>
    </row>
    <row r="970" spans="1:19" ht="62.25">
      <c r="A970" s="27">
        <v>968</v>
      </c>
      <c r="B970" s="14"/>
      <c r="C970" s="14"/>
      <c r="D970" s="15"/>
      <c r="E970" s="20"/>
      <c r="F970" s="18"/>
      <c r="G970" s="32" t="str">
        <f t="shared" si="65"/>
        <v>No Group</v>
      </c>
      <c r="H970" s="70" t="s">
        <v>210</v>
      </c>
      <c r="I970" s="71" t="str">
        <f t="shared" si="64"/>
        <v>*968*</v>
      </c>
      <c r="J970" s="14"/>
      <c r="K970" s="83" t="str">
        <f t="shared" si="66"/>
        <v xml:space="preserve">    </v>
      </c>
      <c r="M970" s="27"/>
      <c r="S970" s="27" t="b">
        <f t="shared" si="63"/>
        <v>0</v>
      </c>
    </row>
    <row r="971" spans="1:19" ht="62.25">
      <c r="A971" s="27">
        <v>969</v>
      </c>
      <c r="B971" s="14"/>
      <c r="C971" s="14"/>
      <c r="D971" s="15"/>
      <c r="E971" s="20"/>
      <c r="F971" s="18"/>
      <c r="G971" s="32" t="str">
        <f t="shared" si="65"/>
        <v>No Group</v>
      </c>
      <c r="H971" s="70" t="s">
        <v>210</v>
      </c>
      <c r="I971" s="71" t="str">
        <f t="shared" si="64"/>
        <v>*969*</v>
      </c>
      <c r="J971" s="14"/>
      <c r="K971" s="83" t="str">
        <f t="shared" si="66"/>
        <v xml:space="preserve">    </v>
      </c>
      <c r="M971" s="27"/>
      <c r="S971" s="27" t="b">
        <f t="shared" si="63"/>
        <v>0</v>
      </c>
    </row>
    <row r="972" spans="1:19" ht="62.25">
      <c r="A972" s="27">
        <v>970</v>
      </c>
      <c r="B972" s="14"/>
      <c r="C972" s="14"/>
      <c r="D972" s="15"/>
      <c r="E972" s="20"/>
      <c r="F972" s="18"/>
      <c r="G972" s="32" t="str">
        <f t="shared" si="65"/>
        <v>No Group</v>
      </c>
      <c r="H972" s="70" t="s">
        <v>210</v>
      </c>
      <c r="I972" s="71" t="str">
        <f t="shared" si="64"/>
        <v>*970*</v>
      </c>
      <c r="J972" s="14"/>
      <c r="K972" s="83" t="str">
        <f t="shared" si="66"/>
        <v xml:space="preserve">    </v>
      </c>
      <c r="M972" s="27"/>
      <c r="S972" s="27" t="b">
        <f t="shared" si="63"/>
        <v>0</v>
      </c>
    </row>
    <row r="973" spans="1:19" ht="62.25">
      <c r="A973" s="27">
        <v>971</v>
      </c>
      <c r="B973" s="14"/>
      <c r="C973" s="14"/>
      <c r="D973" s="15"/>
      <c r="E973" s="20"/>
      <c r="F973" s="18"/>
      <c r="G973" s="32" t="str">
        <f t="shared" si="65"/>
        <v>No Group</v>
      </c>
      <c r="H973" s="70" t="s">
        <v>210</v>
      </c>
      <c r="I973" s="71" t="str">
        <f t="shared" si="64"/>
        <v>*971*</v>
      </c>
      <c r="J973" s="14"/>
      <c r="K973" s="83" t="str">
        <f t="shared" si="66"/>
        <v xml:space="preserve">    </v>
      </c>
      <c r="M973" s="27"/>
      <c r="S973" s="27" t="b">
        <f t="shared" si="63"/>
        <v>0</v>
      </c>
    </row>
    <row r="974" spans="1:19" ht="62.25">
      <c r="A974" s="27">
        <v>972</v>
      </c>
      <c r="B974" s="14"/>
      <c r="C974" s="14"/>
      <c r="D974" s="15"/>
      <c r="E974" s="20"/>
      <c r="F974" s="18"/>
      <c r="G974" s="32" t="str">
        <f t="shared" si="65"/>
        <v>No Group</v>
      </c>
      <c r="H974" s="70" t="s">
        <v>210</v>
      </c>
      <c r="I974" s="71" t="str">
        <f t="shared" si="64"/>
        <v>*972*</v>
      </c>
      <c r="J974" s="14"/>
      <c r="K974" s="83" t="str">
        <f t="shared" si="66"/>
        <v xml:space="preserve">    </v>
      </c>
      <c r="M974" s="27"/>
      <c r="S974" s="27" t="b">
        <f t="shared" si="63"/>
        <v>0</v>
      </c>
    </row>
    <row r="975" spans="1:19" ht="62.25">
      <c r="A975" s="27">
        <v>973</v>
      </c>
      <c r="B975" s="14"/>
      <c r="C975" s="14"/>
      <c r="D975" s="15"/>
      <c r="E975" s="20"/>
      <c r="F975" s="18"/>
      <c r="G975" s="32" t="str">
        <f t="shared" si="65"/>
        <v>No Group</v>
      </c>
      <c r="H975" s="70" t="s">
        <v>210</v>
      </c>
      <c r="I975" s="71" t="str">
        <f t="shared" si="64"/>
        <v>*973*</v>
      </c>
      <c r="J975" s="14"/>
      <c r="K975" s="83" t="str">
        <f t="shared" si="66"/>
        <v xml:space="preserve">    </v>
      </c>
      <c r="M975" s="27"/>
      <c r="S975" s="27" t="b">
        <f t="shared" si="63"/>
        <v>0</v>
      </c>
    </row>
    <row r="976" spans="1:19" ht="62.25">
      <c r="A976" s="27">
        <v>974</v>
      </c>
      <c r="B976" s="14"/>
      <c r="C976" s="14"/>
      <c r="D976" s="15"/>
      <c r="E976" s="20"/>
      <c r="F976" s="18"/>
      <c r="G976" s="32" t="str">
        <f t="shared" si="65"/>
        <v>No Group</v>
      </c>
      <c r="H976" s="70" t="s">
        <v>210</v>
      </c>
      <c r="I976" s="71" t="str">
        <f t="shared" si="64"/>
        <v>*974*</v>
      </c>
      <c r="J976" s="14"/>
      <c r="K976" s="83" t="str">
        <f t="shared" si="66"/>
        <v xml:space="preserve">    </v>
      </c>
      <c r="M976" s="27"/>
      <c r="S976" s="27" t="b">
        <f t="shared" ref="S976:S1039" si="67">EXACT(A976,A977)</f>
        <v>0</v>
      </c>
    </row>
    <row r="977" spans="1:19" ht="62.25">
      <c r="A977" s="27">
        <v>975</v>
      </c>
      <c r="B977" s="14"/>
      <c r="C977" s="14"/>
      <c r="D977" s="15"/>
      <c r="E977" s="20"/>
      <c r="F977" s="18"/>
      <c r="G977" s="32" t="str">
        <f t="shared" si="65"/>
        <v>No Group</v>
      </c>
      <c r="H977" s="70" t="s">
        <v>210</v>
      </c>
      <c r="I977" s="71" t="str">
        <f t="shared" si="64"/>
        <v>*975*</v>
      </c>
      <c r="J977" s="14"/>
      <c r="K977" s="83" t="str">
        <f t="shared" si="66"/>
        <v xml:space="preserve">    </v>
      </c>
      <c r="M977" s="27"/>
      <c r="S977" s="27" t="b">
        <f t="shared" si="67"/>
        <v>0</v>
      </c>
    </row>
    <row r="978" spans="1:19" ht="62.25">
      <c r="A978" s="27">
        <v>976</v>
      </c>
      <c r="B978" s="14"/>
      <c r="C978" s="14"/>
      <c r="D978" s="15"/>
      <c r="E978" s="20"/>
      <c r="F978" s="18"/>
      <c r="G978" s="32" t="str">
        <f t="shared" si="65"/>
        <v>No Group</v>
      </c>
      <c r="H978" s="70" t="s">
        <v>210</v>
      </c>
      <c r="I978" s="71" t="str">
        <f t="shared" si="64"/>
        <v>*976*</v>
      </c>
      <c r="J978" s="14"/>
      <c r="K978" s="83" t="str">
        <f t="shared" si="66"/>
        <v xml:space="preserve">    </v>
      </c>
      <c r="M978" s="27"/>
      <c r="S978" s="27" t="b">
        <f t="shared" si="67"/>
        <v>0</v>
      </c>
    </row>
    <row r="979" spans="1:19" ht="62.25">
      <c r="A979" s="27">
        <v>977</v>
      </c>
      <c r="B979" s="17"/>
      <c r="C979" s="17"/>
      <c r="D979" s="15"/>
      <c r="E979" s="20"/>
      <c r="F979" s="18"/>
      <c r="G979" s="32" t="str">
        <f t="shared" si="65"/>
        <v>No Group</v>
      </c>
      <c r="H979" s="70" t="s">
        <v>210</v>
      </c>
      <c r="I979" s="71" t="str">
        <f t="shared" si="64"/>
        <v>*977*</v>
      </c>
      <c r="J979" s="14"/>
      <c r="K979" s="83" t="str">
        <f t="shared" si="66"/>
        <v xml:space="preserve">    </v>
      </c>
      <c r="M979" s="27"/>
      <c r="S979" s="27" t="b">
        <f t="shared" si="67"/>
        <v>0</v>
      </c>
    </row>
    <row r="980" spans="1:19" ht="62.25">
      <c r="A980" s="27">
        <v>978</v>
      </c>
      <c r="B980" s="14"/>
      <c r="C980" s="14"/>
      <c r="D980" s="15"/>
      <c r="E980" s="20"/>
      <c r="F980" s="18"/>
      <c r="G980" s="32" t="str">
        <f t="shared" si="65"/>
        <v>No Group</v>
      </c>
      <c r="H980" s="70" t="s">
        <v>210</v>
      </c>
      <c r="I980" s="71" t="str">
        <f t="shared" si="64"/>
        <v>*978*</v>
      </c>
      <c r="J980" s="14"/>
      <c r="K980" s="83" t="str">
        <f t="shared" si="66"/>
        <v xml:space="preserve">    </v>
      </c>
      <c r="M980" s="27"/>
      <c r="S980" s="27" t="b">
        <f t="shared" si="67"/>
        <v>0</v>
      </c>
    </row>
    <row r="981" spans="1:19" ht="62.25">
      <c r="A981" s="27">
        <v>979</v>
      </c>
      <c r="B981" s="14"/>
      <c r="C981" s="14"/>
      <c r="D981" s="15"/>
      <c r="E981" s="20"/>
      <c r="F981" s="18"/>
      <c r="G981" s="32" t="str">
        <f t="shared" si="65"/>
        <v>No Group</v>
      </c>
      <c r="H981" s="70" t="s">
        <v>210</v>
      </c>
      <c r="I981" s="71" t="str">
        <f t="shared" si="64"/>
        <v>*979*</v>
      </c>
      <c r="J981" s="14"/>
      <c r="K981" s="83" t="str">
        <f t="shared" si="66"/>
        <v xml:space="preserve">    </v>
      </c>
      <c r="M981" s="27"/>
      <c r="S981" s="27" t="b">
        <f t="shared" si="67"/>
        <v>0</v>
      </c>
    </row>
    <row r="982" spans="1:19" ht="62.25">
      <c r="A982" s="27">
        <v>980</v>
      </c>
      <c r="B982" s="14"/>
      <c r="C982" s="14"/>
      <c r="D982" s="15"/>
      <c r="E982" s="20"/>
      <c r="F982" s="18"/>
      <c r="G982" s="32" t="str">
        <f t="shared" si="65"/>
        <v>No Group</v>
      </c>
      <c r="H982" s="70" t="s">
        <v>210</v>
      </c>
      <c r="I982" s="71" t="str">
        <f t="shared" si="64"/>
        <v>*980*</v>
      </c>
      <c r="J982" s="14"/>
      <c r="K982" s="83" t="str">
        <f t="shared" si="66"/>
        <v xml:space="preserve">    </v>
      </c>
      <c r="M982" s="27"/>
      <c r="S982" s="27" t="b">
        <f t="shared" si="67"/>
        <v>0</v>
      </c>
    </row>
    <row r="983" spans="1:19" ht="62.25">
      <c r="A983" s="27">
        <v>981</v>
      </c>
      <c r="B983" s="14"/>
      <c r="C983" s="14"/>
      <c r="D983" s="15"/>
      <c r="E983" s="20"/>
      <c r="F983" s="18"/>
      <c r="G983" s="32" t="str">
        <f t="shared" si="65"/>
        <v>No Group</v>
      </c>
      <c r="H983" s="70" t="s">
        <v>210</v>
      </c>
      <c r="I983" s="71" t="str">
        <f t="shared" si="64"/>
        <v>*981*</v>
      </c>
      <c r="J983" s="14"/>
      <c r="K983" s="83" t="str">
        <f t="shared" si="66"/>
        <v xml:space="preserve">    </v>
      </c>
      <c r="L983" s="27"/>
      <c r="M983" s="27"/>
      <c r="S983" s="27" t="b">
        <f t="shared" si="67"/>
        <v>0</v>
      </c>
    </row>
    <row r="984" spans="1:19" ht="62.25">
      <c r="A984" s="27">
        <v>982</v>
      </c>
      <c r="B984" s="14"/>
      <c r="C984" s="14"/>
      <c r="D984" s="15"/>
      <c r="E984" s="20"/>
      <c r="F984" s="18"/>
      <c r="G984" s="32" t="str">
        <f t="shared" si="65"/>
        <v>No Group</v>
      </c>
      <c r="H984" s="70" t="s">
        <v>210</v>
      </c>
      <c r="I984" s="71" t="str">
        <f t="shared" si="64"/>
        <v>*982*</v>
      </c>
      <c r="J984" s="14"/>
      <c r="K984" s="83" t="str">
        <f t="shared" si="66"/>
        <v xml:space="preserve">    </v>
      </c>
      <c r="M984" s="27"/>
      <c r="S984" s="27" t="b">
        <f t="shared" si="67"/>
        <v>0</v>
      </c>
    </row>
    <row r="985" spans="1:19" ht="62.25">
      <c r="A985" s="27">
        <v>983</v>
      </c>
      <c r="B985" s="14"/>
      <c r="C985" s="14"/>
      <c r="D985" s="15"/>
      <c r="E985" s="20"/>
      <c r="F985" s="18"/>
      <c r="G985" s="32" t="str">
        <f t="shared" si="65"/>
        <v>No Group</v>
      </c>
      <c r="H985" s="70" t="s">
        <v>210</v>
      </c>
      <c r="I985" s="71" t="str">
        <f t="shared" si="64"/>
        <v>*983*</v>
      </c>
      <c r="J985" s="14"/>
      <c r="K985" s="83" t="str">
        <f t="shared" si="66"/>
        <v xml:space="preserve">    </v>
      </c>
      <c r="M985" s="27"/>
      <c r="S985" s="27" t="b">
        <f t="shared" si="67"/>
        <v>0</v>
      </c>
    </row>
    <row r="986" spans="1:19" ht="62.25">
      <c r="A986" s="27">
        <v>984</v>
      </c>
      <c r="B986" s="14"/>
      <c r="C986" s="14"/>
      <c r="D986" s="15"/>
      <c r="E986" s="20"/>
      <c r="F986" s="18"/>
      <c r="G986" s="32" t="str">
        <f t="shared" si="65"/>
        <v>No Group</v>
      </c>
      <c r="H986" s="70" t="s">
        <v>210</v>
      </c>
      <c r="I986" s="71" t="str">
        <f t="shared" si="64"/>
        <v>*984*</v>
      </c>
      <c r="J986" s="14"/>
      <c r="K986" s="83" t="str">
        <f t="shared" si="66"/>
        <v xml:space="preserve">    </v>
      </c>
      <c r="S986" s="27" t="b">
        <f t="shared" si="67"/>
        <v>0</v>
      </c>
    </row>
    <row r="987" spans="1:19" ht="62.25">
      <c r="A987" s="27">
        <v>985</v>
      </c>
      <c r="B987" s="14"/>
      <c r="C987" s="14"/>
      <c r="D987" s="15"/>
      <c r="E987" s="20"/>
      <c r="F987" s="18"/>
      <c r="G987" s="32" t="str">
        <f t="shared" si="65"/>
        <v>No Group</v>
      </c>
      <c r="H987" s="70" t="s">
        <v>210</v>
      </c>
      <c r="I987" s="71" t="str">
        <f t="shared" si="64"/>
        <v>*985*</v>
      </c>
      <c r="J987" s="14"/>
      <c r="K987" s="83" t="str">
        <f t="shared" si="66"/>
        <v xml:space="preserve">    </v>
      </c>
      <c r="S987" s="27" t="b">
        <f t="shared" si="67"/>
        <v>0</v>
      </c>
    </row>
    <row r="988" spans="1:19" ht="62.25">
      <c r="A988" s="27">
        <v>986</v>
      </c>
      <c r="B988" s="14"/>
      <c r="C988" s="14"/>
      <c r="D988" s="15"/>
      <c r="E988" s="20"/>
      <c r="F988" s="18"/>
      <c r="G988" s="32" t="str">
        <f t="shared" si="65"/>
        <v>No Group</v>
      </c>
      <c r="H988" s="70" t="s">
        <v>210</v>
      </c>
      <c r="I988" s="71" t="str">
        <f t="shared" si="64"/>
        <v>*986*</v>
      </c>
      <c r="J988" s="14"/>
      <c r="K988" s="83" t="str">
        <f t="shared" si="66"/>
        <v xml:space="preserve">    </v>
      </c>
      <c r="S988" s="27" t="b">
        <f t="shared" si="67"/>
        <v>0</v>
      </c>
    </row>
    <row r="989" spans="1:19" ht="62.25">
      <c r="A989" s="27">
        <v>987</v>
      </c>
      <c r="B989" s="14"/>
      <c r="C989" s="14"/>
      <c r="D989" s="15"/>
      <c r="E989" s="20"/>
      <c r="F989" s="18"/>
      <c r="G989" s="32" t="str">
        <f t="shared" si="65"/>
        <v>No Group</v>
      </c>
      <c r="H989" s="70" t="s">
        <v>210</v>
      </c>
      <c r="I989" s="71" t="str">
        <f t="shared" si="64"/>
        <v>*987*</v>
      </c>
      <c r="J989" s="14"/>
      <c r="K989" s="83" t="str">
        <f t="shared" si="66"/>
        <v xml:space="preserve">    </v>
      </c>
      <c r="S989" s="27" t="b">
        <f t="shared" si="67"/>
        <v>0</v>
      </c>
    </row>
    <row r="990" spans="1:19" ht="62.25">
      <c r="A990" s="27">
        <v>988</v>
      </c>
      <c r="B990" s="14"/>
      <c r="C990" s="14"/>
      <c r="D990" s="15"/>
      <c r="E990" s="20"/>
      <c r="F990" s="18"/>
      <c r="G990" s="32" t="str">
        <f t="shared" si="65"/>
        <v>No Group</v>
      </c>
      <c r="H990" s="70" t="s">
        <v>210</v>
      </c>
      <c r="I990" s="71" t="str">
        <f t="shared" si="64"/>
        <v>*988*</v>
      </c>
      <c r="J990" s="14"/>
      <c r="K990" s="83" t="str">
        <f t="shared" si="66"/>
        <v xml:space="preserve">    </v>
      </c>
      <c r="S990" s="27" t="b">
        <f t="shared" si="67"/>
        <v>0</v>
      </c>
    </row>
    <row r="991" spans="1:19" ht="62.25">
      <c r="A991" s="27">
        <v>989</v>
      </c>
      <c r="B991" s="14"/>
      <c r="C991" s="14"/>
      <c r="D991" s="15"/>
      <c r="E991" s="20"/>
      <c r="F991" s="18"/>
      <c r="G991" s="32" t="str">
        <f t="shared" si="65"/>
        <v>No Group</v>
      </c>
      <c r="H991" s="70" t="s">
        <v>210</v>
      </c>
      <c r="I991" s="71" t="str">
        <f t="shared" si="64"/>
        <v>*989*</v>
      </c>
      <c r="J991" s="14"/>
      <c r="K991" s="83" t="str">
        <f t="shared" si="66"/>
        <v xml:space="preserve">    </v>
      </c>
      <c r="S991" s="27" t="b">
        <f t="shared" si="67"/>
        <v>0</v>
      </c>
    </row>
    <row r="992" spans="1:19" ht="62.25">
      <c r="A992" s="27">
        <v>990</v>
      </c>
      <c r="B992" s="14"/>
      <c r="C992" s="14"/>
      <c r="D992" s="15"/>
      <c r="E992" s="20"/>
      <c r="F992" s="18"/>
      <c r="G992" s="32" t="str">
        <f t="shared" si="65"/>
        <v>No Group</v>
      </c>
      <c r="H992" s="70" t="s">
        <v>210</v>
      </c>
      <c r="I992" s="71" t="str">
        <f t="shared" si="64"/>
        <v>*990*</v>
      </c>
      <c r="J992" s="14"/>
      <c r="K992" s="83" t="str">
        <f t="shared" si="66"/>
        <v xml:space="preserve">    </v>
      </c>
      <c r="S992" s="27" t="b">
        <f t="shared" si="67"/>
        <v>0</v>
      </c>
    </row>
    <row r="993" spans="1:19" ht="62.25">
      <c r="A993" s="27">
        <v>991</v>
      </c>
      <c r="B993" s="14"/>
      <c r="C993" s="14"/>
      <c r="D993" s="15"/>
      <c r="E993" s="20"/>
      <c r="F993" s="18"/>
      <c r="G993" s="32" t="str">
        <f t="shared" si="65"/>
        <v>No Group</v>
      </c>
      <c r="H993" s="70" t="s">
        <v>210</v>
      </c>
      <c r="I993" s="71" t="str">
        <f t="shared" si="64"/>
        <v>*991*</v>
      </c>
      <c r="J993" s="14"/>
      <c r="K993" s="83" t="str">
        <f t="shared" si="66"/>
        <v xml:space="preserve">    </v>
      </c>
      <c r="S993" s="27" t="b">
        <f t="shared" si="67"/>
        <v>0</v>
      </c>
    </row>
    <row r="994" spans="1:19" ht="62.25">
      <c r="A994" s="27">
        <v>992</v>
      </c>
      <c r="B994" s="14"/>
      <c r="C994" s="14"/>
      <c r="D994" s="15"/>
      <c r="E994" s="20"/>
      <c r="F994" s="18"/>
      <c r="G994" s="32" t="str">
        <f t="shared" si="65"/>
        <v>No Group</v>
      </c>
      <c r="H994" s="70" t="s">
        <v>210</v>
      </c>
      <c r="I994" s="71" t="str">
        <f t="shared" si="64"/>
        <v>*992*</v>
      </c>
      <c r="J994" s="14"/>
      <c r="K994" s="83" t="str">
        <f t="shared" si="66"/>
        <v xml:space="preserve">    </v>
      </c>
      <c r="S994" s="27" t="b">
        <f t="shared" si="67"/>
        <v>0</v>
      </c>
    </row>
    <row r="995" spans="1:19" ht="62.25">
      <c r="A995" s="27">
        <v>993</v>
      </c>
      <c r="B995" s="14"/>
      <c r="C995" s="14"/>
      <c r="D995" s="15"/>
      <c r="E995" s="20"/>
      <c r="F995" s="18"/>
      <c r="G995" s="32" t="str">
        <f t="shared" si="65"/>
        <v>No Group</v>
      </c>
      <c r="H995" s="70" t="s">
        <v>210</v>
      </c>
      <c r="I995" s="71" t="str">
        <f t="shared" si="64"/>
        <v>*993*</v>
      </c>
      <c r="J995" s="14"/>
      <c r="K995" s="83" t="str">
        <f t="shared" si="66"/>
        <v xml:space="preserve">    </v>
      </c>
      <c r="S995" s="27" t="b">
        <f t="shared" si="67"/>
        <v>0</v>
      </c>
    </row>
    <row r="996" spans="1:19" ht="62.25">
      <c r="A996" s="27">
        <v>994</v>
      </c>
      <c r="B996" s="14"/>
      <c r="C996" s="14"/>
      <c r="D996" s="15"/>
      <c r="E996" s="20"/>
      <c r="F996" s="18"/>
      <c r="G996" s="32" t="str">
        <f t="shared" si="65"/>
        <v>No Group</v>
      </c>
      <c r="H996" s="70" t="s">
        <v>210</v>
      </c>
      <c r="I996" s="71" t="str">
        <f t="shared" si="64"/>
        <v>*994*</v>
      </c>
      <c r="J996" s="14"/>
      <c r="K996" s="83" t="str">
        <f t="shared" si="66"/>
        <v xml:space="preserve">    </v>
      </c>
      <c r="S996" s="27" t="b">
        <f t="shared" si="67"/>
        <v>0</v>
      </c>
    </row>
    <row r="997" spans="1:19" ht="62.25">
      <c r="A997" s="27">
        <v>995</v>
      </c>
      <c r="B997" s="14"/>
      <c r="C997" s="14"/>
      <c r="D997" s="15"/>
      <c r="E997" s="20"/>
      <c r="F997" s="18"/>
      <c r="G997" s="32" t="str">
        <f t="shared" si="65"/>
        <v>No Group</v>
      </c>
      <c r="H997" s="70" t="s">
        <v>210</v>
      </c>
      <c r="I997" s="71" t="str">
        <f t="shared" si="64"/>
        <v>*995*</v>
      </c>
      <c r="J997" s="14"/>
      <c r="K997" s="83" t="str">
        <f t="shared" si="66"/>
        <v xml:space="preserve">    </v>
      </c>
      <c r="S997" s="27" t="b">
        <f t="shared" si="67"/>
        <v>0</v>
      </c>
    </row>
    <row r="998" spans="1:19" ht="62.25">
      <c r="A998" s="27">
        <v>996</v>
      </c>
      <c r="B998" s="14"/>
      <c r="C998" s="14"/>
      <c r="D998" s="15"/>
      <c r="E998" s="20"/>
      <c r="F998" s="18"/>
      <c r="G998" s="32" t="str">
        <f t="shared" si="65"/>
        <v>No Group</v>
      </c>
      <c r="H998" s="70" t="s">
        <v>210</v>
      </c>
      <c r="I998" s="71" t="str">
        <f t="shared" si="64"/>
        <v>*996*</v>
      </c>
      <c r="J998" s="14"/>
      <c r="K998" s="83" t="str">
        <f t="shared" si="66"/>
        <v xml:space="preserve">    </v>
      </c>
      <c r="S998" s="27" t="b">
        <f t="shared" si="67"/>
        <v>0</v>
      </c>
    </row>
    <row r="999" spans="1:19" ht="62.25">
      <c r="A999" s="27">
        <v>997</v>
      </c>
      <c r="B999" s="14"/>
      <c r="C999" s="14"/>
      <c r="D999" s="15"/>
      <c r="E999" s="20"/>
      <c r="F999" s="18"/>
      <c r="G999" s="32" t="str">
        <f t="shared" si="65"/>
        <v>No Group</v>
      </c>
      <c r="H999" s="70" t="s">
        <v>210</v>
      </c>
      <c r="I999" s="71" t="str">
        <f t="shared" si="64"/>
        <v>*997*</v>
      </c>
      <c r="J999" s="14"/>
      <c r="K999" s="83" t="str">
        <f t="shared" si="66"/>
        <v xml:space="preserve">    </v>
      </c>
      <c r="S999" s="27" t="b">
        <f t="shared" si="67"/>
        <v>0</v>
      </c>
    </row>
    <row r="1000" spans="1:19" ht="62.25">
      <c r="A1000" s="27">
        <v>998</v>
      </c>
      <c r="B1000" s="14"/>
      <c r="C1000" s="14"/>
      <c r="D1000" s="15"/>
      <c r="E1000" s="20"/>
      <c r="F1000" s="18"/>
      <c r="G1000" s="32" t="str">
        <f t="shared" si="65"/>
        <v>No Group</v>
      </c>
      <c r="H1000" s="70" t="s">
        <v>210</v>
      </c>
      <c r="I1000" s="71" t="str">
        <f t="shared" si="64"/>
        <v>*998*</v>
      </c>
      <c r="J1000" s="14"/>
      <c r="K1000" s="83" t="str">
        <f t="shared" si="66"/>
        <v xml:space="preserve">    </v>
      </c>
      <c r="S1000" s="27" t="b">
        <f t="shared" si="67"/>
        <v>0</v>
      </c>
    </row>
    <row r="1001" spans="1:19" ht="62.25">
      <c r="A1001" s="27">
        <v>999</v>
      </c>
      <c r="B1001" s="14"/>
      <c r="C1001" s="14"/>
      <c r="D1001" s="15"/>
      <c r="E1001" s="20"/>
      <c r="F1001" s="18"/>
      <c r="G1001" s="32" t="str">
        <f t="shared" si="65"/>
        <v>No Group</v>
      </c>
      <c r="H1001" s="70" t="s">
        <v>210</v>
      </c>
      <c r="I1001" s="71" t="str">
        <f t="shared" si="64"/>
        <v>*999*</v>
      </c>
      <c r="J1001" s="14"/>
      <c r="K1001" s="83" t="str">
        <f t="shared" si="66"/>
        <v xml:space="preserve">    </v>
      </c>
      <c r="S1001" s="27" t="b">
        <f t="shared" si="67"/>
        <v>0</v>
      </c>
    </row>
    <row r="1002" spans="1:19" ht="62.25">
      <c r="A1002" s="27">
        <v>1000</v>
      </c>
      <c r="B1002" s="17"/>
      <c r="C1002" s="17"/>
      <c r="D1002" s="15"/>
      <c r="E1002" s="20"/>
      <c r="F1002" s="18"/>
      <c r="G1002" s="32" t="str">
        <f t="shared" si="65"/>
        <v>No Group</v>
      </c>
      <c r="H1002" s="70" t="s">
        <v>210</v>
      </c>
      <c r="I1002" s="71" t="str">
        <f t="shared" si="64"/>
        <v>*1000*</v>
      </c>
      <c r="J1002" s="14"/>
      <c r="K1002" s="83" t="str">
        <f t="shared" si="66"/>
        <v xml:space="preserve">    </v>
      </c>
      <c r="S1002" s="27" t="b">
        <f t="shared" si="67"/>
        <v>0</v>
      </c>
    </row>
    <row r="1003" spans="1:19" ht="62.25">
      <c r="A1003" s="27">
        <v>1001</v>
      </c>
      <c r="B1003" s="14"/>
      <c r="C1003" s="14"/>
      <c r="D1003" s="15"/>
      <c r="E1003" s="20"/>
      <c r="F1003" s="18"/>
      <c r="G1003" s="32" t="str">
        <f t="shared" si="65"/>
        <v>No Group</v>
      </c>
      <c r="H1003" s="70" t="s">
        <v>210</v>
      </c>
      <c r="I1003" s="71" t="str">
        <f t="shared" si="64"/>
        <v>*1001*</v>
      </c>
      <c r="J1003" s="14"/>
      <c r="K1003" s="83" t="str">
        <f t="shared" si="66"/>
        <v xml:space="preserve">    </v>
      </c>
      <c r="N1003" s="27"/>
      <c r="S1003" s="27" t="b">
        <f t="shared" si="67"/>
        <v>0</v>
      </c>
    </row>
    <row r="1004" spans="1:19" ht="62.25">
      <c r="A1004" s="27">
        <v>1002</v>
      </c>
      <c r="B1004" s="14"/>
      <c r="C1004" s="14"/>
      <c r="D1004" s="15"/>
      <c r="E1004" s="20"/>
      <c r="F1004" s="18"/>
      <c r="G1004" s="32" t="str">
        <f t="shared" si="65"/>
        <v>No Group</v>
      </c>
      <c r="H1004" s="70" t="s">
        <v>210</v>
      </c>
      <c r="I1004" s="71" t="str">
        <f t="shared" si="64"/>
        <v>*1002*</v>
      </c>
      <c r="J1004" s="14"/>
      <c r="K1004" s="83" t="str">
        <f t="shared" si="66"/>
        <v xml:space="preserve">    </v>
      </c>
      <c r="S1004" s="27" t="b">
        <f t="shared" si="67"/>
        <v>0</v>
      </c>
    </row>
    <row r="1005" spans="1:19" ht="62.25">
      <c r="A1005" s="27">
        <v>1003</v>
      </c>
      <c r="B1005" s="14"/>
      <c r="C1005" s="14"/>
      <c r="D1005" s="15"/>
      <c r="E1005" s="20"/>
      <c r="F1005" s="18"/>
      <c r="G1005" s="32" t="str">
        <f t="shared" si="65"/>
        <v>No Group</v>
      </c>
      <c r="H1005" s="70" t="s">
        <v>210</v>
      </c>
      <c r="I1005" s="71" t="str">
        <f t="shared" si="64"/>
        <v>*1003*</v>
      </c>
      <c r="J1005" s="14"/>
      <c r="K1005" s="83" t="str">
        <f t="shared" si="66"/>
        <v xml:space="preserve">    </v>
      </c>
      <c r="S1005" s="27" t="b">
        <f t="shared" si="67"/>
        <v>0</v>
      </c>
    </row>
    <row r="1006" spans="1:19" ht="62.25">
      <c r="A1006" s="27">
        <v>1004</v>
      </c>
      <c r="B1006" s="14"/>
      <c r="C1006" s="14"/>
      <c r="D1006" s="15"/>
      <c r="E1006" s="20"/>
      <c r="F1006" s="18"/>
      <c r="G1006" s="32" t="str">
        <f t="shared" si="65"/>
        <v>No Group</v>
      </c>
      <c r="H1006" s="70" t="s">
        <v>210</v>
      </c>
      <c r="I1006" s="71" t="str">
        <f t="shared" si="64"/>
        <v>*1004*</v>
      </c>
      <c r="J1006" s="14"/>
      <c r="K1006" s="83" t="str">
        <f t="shared" si="66"/>
        <v xml:space="preserve">    </v>
      </c>
      <c r="S1006" s="27" t="b">
        <f t="shared" si="67"/>
        <v>0</v>
      </c>
    </row>
    <row r="1007" spans="1:19" ht="62.25">
      <c r="A1007" s="27">
        <v>1005</v>
      </c>
      <c r="B1007" s="17"/>
      <c r="C1007" s="17"/>
      <c r="D1007" s="15"/>
      <c r="E1007" s="20"/>
      <c r="F1007" s="18"/>
      <c r="G1007" s="32" t="str">
        <f t="shared" si="65"/>
        <v>No Group</v>
      </c>
      <c r="H1007" s="70" t="s">
        <v>210</v>
      </c>
      <c r="I1007" s="71" t="str">
        <f t="shared" si="64"/>
        <v>*1005*</v>
      </c>
      <c r="J1007" s="14"/>
      <c r="K1007" s="83" t="str">
        <f t="shared" si="66"/>
        <v xml:space="preserve">    </v>
      </c>
      <c r="L1007" s="27"/>
      <c r="S1007" s="27" t="b">
        <f t="shared" si="67"/>
        <v>0</v>
      </c>
    </row>
    <row r="1008" spans="1:19" ht="62.25">
      <c r="A1008" s="27">
        <v>1006</v>
      </c>
      <c r="B1008" s="14"/>
      <c r="C1008" s="14"/>
      <c r="D1008" s="15"/>
      <c r="E1008" s="20"/>
      <c r="F1008" s="18"/>
      <c r="G1008" s="32" t="str">
        <f t="shared" si="65"/>
        <v>No Group</v>
      </c>
      <c r="H1008" s="70" t="s">
        <v>210</v>
      </c>
      <c r="I1008" s="71" t="str">
        <f t="shared" si="64"/>
        <v>*1006*</v>
      </c>
      <c r="J1008" s="14"/>
      <c r="K1008" s="83" t="str">
        <f t="shared" si="66"/>
        <v xml:space="preserve">    </v>
      </c>
      <c r="S1008" s="27" t="b">
        <f t="shared" si="67"/>
        <v>0</v>
      </c>
    </row>
    <row r="1009" spans="1:19" ht="62.25">
      <c r="A1009" s="27">
        <v>1007</v>
      </c>
      <c r="B1009" s="14"/>
      <c r="C1009" s="14"/>
      <c r="D1009" s="15"/>
      <c r="E1009" s="20"/>
      <c r="F1009" s="18"/>
      <c r="G1009" s="32" t="str">
        <f t="shared" si="65"/>
        <v>No Group</v>
      </c>
      <c r="H1009" s="70" t="s">
        <v>210</v>
      </c>
      <c r="I1009" s="71" t="str">
        <f t="shared" si="64"/>
        <v>*1007*</v>
      </c>
      <c r="J1009" s="14"/>
      <c r="K1009" s="83" t="str">
        <f t="shared" si="66"/>
        <v xml:space="preserve">    </v>
      </c>
      <c r="S1009" s="27" t="b">
        <f t="shared" si="67"/>
        <v>0</v>
      </c>
    </row>
    <row r="1010" spans="1:19" ht="62.25">
      <c r="A1010" s="27">
        <v>1008</v>
      </c>
      <c r="B1010" s="14"/>
      <c r="C1010" s="14"/>
      <c r="D1010" s="15"/>
      <c r="E1010" s="20"/>
      <c r="F1010" s="18"/>
      <c r="G1010" s="32" t="str">
        <f t="shared" si="65"/>
        <v>No Group</v>
      </c>
      <c r="H1010" s="70" t="s">
        <v>210</v>
      </c>
      <c r="I1010" s="71" t="str">
        <f t="shared" si="64"/>
        <v>*1008*</v>
      </c>
      <c r="J1010" s="14"/>
      <c r="K1010" s="83" t="str">
        <f t="shared" si="66"/>
        <v xml:space="preserve">    </v>
      </c>
      <c r="S1010" s="27" t="b">
        <f t="shared" si="67"/>
        <v>0</v>
      </c>
    </row>
    <row r="1011" spans="1:19" ht="62.25">
      <c r="A1011" s="27">
        <v>1009</v>
      </c>
      <c r="B1011" s="14"/>
      <c r="C1011" s="14"/>
      <c r="D1011" s="15"/>
      <c r="E1011" s="20"/>
      <c r="F1011" s="18"/>
      <c r="G1011" s="32" t="str">
        <f t="shared" si="65"/>
        <v>No Group</v>
      </c>
      <c r="H1011" s="70" t="s">
        <v>210</v>
      </c>
      <c r="I1011" s="71" t="str">
        <f t="shared" si="64"/>
        <v>*1009*</v>
      </c>
      <c r="J1011" s="14"/>
      <c r="K1011" s="83" t="str">
        <f t="shared" si="66"/>
        <v xml:space="preserve">    </v>
      </c>
      <c r="S1011" s="27" t="b">
        <f t="shared" si="67"/>
        <v>0</v>
      </c>
    </row>
    <row r="1012" spans="1:19" ht="62.25">
      <c r="A1012" s="27">
        <v>1010</v>
      </c>
      <c r="B1012" s="14"/>
      <c r="C1012" s="14"/>
      <c r="D1012" s="15"/>
      <c r="E1012" s="20"/>
      <c r="F1012" s="18"/>
      <c r="G1012" s="32" t="str">
        <f t="shared" si="65"/>
        <v>No Group</v>
      </c>
      <c r="H1012" s="70" t="s">
        <v>210</v>
      </c>
      <c r="I1012" s="71" t="str">
        <f t="shared" si="64"/>
        <v>*1010*</v>
      </c>
      <c r="J1012" s="14"/>
      <c r="K1012" s="83" t="str">
        <f t="shared" si="66"/>
        <v xml:space="preserve">    </v>
      </c>
      <c r="S1012" s="27" t="b">
        <f t="shared" si="67"/>
        <v>0</v>
      </c>
    </row>
    <row r="1013" spans="1:19" ht="62.25">
      <c r="A1013" s="27">
        <v>1011</v>
      </c>
      <c r="B1013" s="14"/>
      <c r="C1013" s="14"/>
      <c r="D1013" s="15"/>
      <c r="E1013" s="20"/>
      <c r="F1013" s="18"/>
      <c r="G1013" s="32" t="str">
        <f t="shared" si="65"/>
        <v>No Group</v>
      </c>
      <c r="H1013" s="70" t="s">
        <v>210</v>
      </c>
      <c r="I1013" s="71" t="str">
        <f t="shared" si="64"/>
        <v>*1011*</v>
      </c>
      <c r="J1013" s="14"/>
      <c r="K1013" s="83" t="str">
        <f t="shared" si="66"/>
        <v xml:space="preserve">    </v>
      </c>
      <c r="S1013" s="27" t="b">
        <f t="shared" si="67"/>
        <v>0</v>
      </c>
    </row>
    <row r="1014" spans="1:19" ht="62.25">
      <c r="A1014" s="27">
        <v>1012</v>
      </c>
      <c r="B1014" s="14"/>
      <c r="C1014" s="14"/>
      <c r="D1014" s="15"/>
      <c r="E1014" s="20"/>
      <c r="F1014" s="18"/>
      <c r="G1014" s="32" t="str">
        <f t="shared" si="65"/>
        <v>No Group</v>
      </c>
      <c r="H1014" s="70" t="s">
        <v>210</v>
      </c>
      <c r="I1014" s="71" t="str">
        <f t="shared" si="64"/>
        <v>*1012*</v>
      </c>
      <c r="J1014" s="14"/>
      <c r="K1014" s="83" t="str">
        <f t="shared" si="66"/>
        <v xml:space="preserve">    </v>
      </c>
      <c r="S1014" s="27" t="b">
        <f t="shared" si="67"/>
        <v>0</v>
      </c>
    </row>
    <row r="1015" spans="1:19" ht="62.25">
      <c r="A1015" s="27">
        <v>1013</v>
      </c>
      <c r="B1015" s="14"/>
      <c r="C1015" s="14"/>
      <c r="D1015" s="15"/>
      <c r="E1015" s="20"/>
      <c r="F1015" s="18"/>
      <c r="G1015" s="32" t="str">
        <f t="shared" si="65"/>
        <v>No Group</v>
      </c>
      <c r="H1015" s="70" t="s">
        <v>210</v>
      </c>
      <c r="I1015" s="71" t="str">
        <f t="shared" si="64"/>
        <v>*1013*</v>
      </c>
      <c r="J1015" s="14"/>
      <c r="K1015" s="83" t="str">
        <f t="shared" si="66"/>
        <v xml:space="preserve">    </v>
      </c>
      <c r="S1015" s="27" t="b">
        <f t="shared" si="67"/>
        <v>0</v>
      </c>
    </row>
    <row r="1016" spans="1:19" ht="62.25">
      <c r="A1016" s="27">
        <v>1014</v>
      </c>
      <c r="B1016" s="14"/>
      <c r="C1016" s="14"/>
      <c r="D1016" s="15"/>
      <c r="E1016" s="20"/>
      <c r="F1016" s="18"/>
      <c r="G1016" s="32" t="str">
        <f t="shared" si="65"/>
        <v>No Group</v>
      </c>
      <c r="H1016" s="70" t="s">
        <v>210</v>
      </c>
      <c r="I1016" s="71" t="str">
        <f t="shared" si="64"/>
        <v>*1014*</v>
      </c>
      <c r="J1016" s="14"/>
      <c r="K1016" s="83" t="str">
        <f t="shared" si="66"/>
        <v xml:space="preserve">    </v>
      </c>
      <c r="S1016" s="27" t="b">
        <f t="shared" si="67"/>
        <v>0</v>
      </c>
    </row>
    <row r="1017" spans="1:19" ht="62.25">
      <c r="A1017" s="27">
        <v>1015</v>
      </c>
      <c r="B1017" s="17"/>
      <c r="C1017" s="17"/>
      <c r="D1017" s="15"/>
      <c r="E1017" s="20"/>
      <c r="F1017" s="18"/>
      <c r="G1017" s="32" t="str">
        <f t="shared" si="65"/>
        <v>No Group</v>
      </c>
      <c r="H1017" s="70" t="s">
        <v>210</v>
      </c>
      <c r="I1017" s="71" t="str">
        <f t="shared" si="64"/>
        <v>*1015*</v>
      </c>
      <c r="J1017" s="14"/>
      <c r="K1017" s="83" t="str">
        <f t="shared" si="66"/>
        <v xml:space="preserve">    </v>
      </c>
      <c r="S1017" s="27" t="b">
        <f t="shared" si="67"/>
        <v>0</v>
      </c>
    </row>
    <row r="1018" spans="1:19" ht="62.25">
      <c r="A1018" s="27">
        <v>1016</v>
      </c>
      <c r="B1018" s="14"/>
      <c r="C1018" s="14"/>
      <c r="D1018" s="15"/>
      <c r="E1018" s="20"/>
      <c r="F1018" s="18"/>
      <c r="G1018" s="32" t="str">
        <f t="shared" si="65"/>
        <v>No Group</v>
      </c>
      <c r="H1018" s="70" t="s">
        <v>210</v>
      </c>
      <c r="I1018" s="71" t="str">
        <f t="shared" si="64"/>
        <v>*1016*</v>
      </c>
      <c r="J1018" s="14"/>
      <c r="K1018" s="83" t="str">
        <f t="shared" si="66"/>
        <v xml:space="preserve">    </v>
      </c>
      <c r="S1018" s="27" t="b">
        <f t="shared" si="67"/>
        <v>0</v>
      </c>
    </row>
    <row r="1019" spans="1:19" ht="62.25">
      <c r="A1019" s="27">
        <v>1017</v>
      </c>
      <c r="B1019" s="14"/>
      <c r="C1019" s="14"/>
      <c r="D1019" s="15"/>
      <c r="E1019" s="20"/>
      <c r="F1019" s="18"/>
      <c r="G1019" s="32" t="str">
        <f t="shared" si="65"/>
        <v>No Group</v>
      </c>
      <c r="H1019" s="70" t="s">
        <v>210</v>
      </c>
      <c r="I1019" s="71" t="str">
        <f t="shared" si="64"/>
        <v>*1017*</v>
      </c>
      <c r="J1019" s="14"/>
      <c r="K1019" s="83" t="str">
        <f t="shared" si="66"/>
        <v xml:space="preserve">    </v>
      </c>
      <c r="S1019" s="27" t="b">
        <f t="shared" si="67"/>
        <v>0</v>
      </c>
    </row>
    <row r="1020" spans="1:19" ht="62.25">
      <c r="A1020" s="27">
        <v>1018</v>
      </c>
      <c r="B1020" s="14"/>
      <c r="C1020" s="14"/>
      <c r="D1020" s="15"/>
      <c r="E1020" s="20"/>
      <c r="F1020" s="18"/>
      <c r="G1020" s="32" t="str">
        <f t="shared" si="65"/>
        <v>No Group</v>
      </c>
      <c r="H1020" s="70" t="s">
        <v>210</v>
      </c>
      <c r="I1020" s="71" t="str">
        <f t="shared" si="64"/>
        <v>*1018*</v>
      </c>
      <c r="J1020" s="14"/>
      <c r="K1020" s="83" t="str">
        <f t="shared" si="66"/>
        <v xml:space="preserve">    </v>
      </c>
      <c r="S1020" s="27" t="b">
        <f t="shared" si="67"/>
        <v>0</v>
      </c>
    </row>
    <row r="1021" spans="1:19" ht="62.25">
      <c r="A1021" s="27">
        <v>1019</v>
      </c>
      <c r="B1021" s="14"/>
      <c r="C1021" s="14"/>
      <c r="D1021" s="15"/>
      <c r="E1021" s="20"/>
      <c r="F1021" s="18"/>
      <c r="G1021" s="32" t="str">
        <f t="shared" si="65"/>
        <v>No Group</v>
      </c>
      <c r="H1021" s="70" t="s">
        <v>210</v>
      </c>
      <c r="I1021" s="71" t="str">
        <f t="shared" si="64"/>
        <v>*1019*</v>
      </c>
      <c r="J1021" s="14"/>
      <c r="K1021" s="83" t="str">
        <f t="shared" si="66"/>
        <v xml:space="preserve">    </v>
      </c>
      <c r="S1021" s="27" t="b">
        <f t="shared" si="67"/>
        <v>0</v>
      </c>
    </row>
    <row r="1022" spans="1:19" ht="62.25">
      <c r="A1022" s="27">
        <v>1020</v>
      </c>
      <c r="B1022" s="14"/>
      <c r="C1022" s="14"/>
      <c r="D1022" s="15"/>
      <c r="E1022" s="20"/>
      <c r="F1022" s="18"/>
      <c r="G1022" s="32" t="str">
        <f t="shared" si="65"/>
        <v>No Group</v>
      </c>
      <c r="H1022" s="70" t="s">
        <v>210</v>
      </c>
      <c r="I1022" s="71" t="str">
        <f t="shared" si="64"/>
        <v>*1020*</v>
      </c>
      <c r="J1022" s="14"/>
      <c r="K1022" s="83" t="str">
        <f t="shared" si="66"/>
        <v xml:space="preserve">    </v>
      </c>
      <c r="S1022" s="27" t="b">
        <f t="shared" si="67"/>
        <v>0</v>
      </c>
    </row>
    <row r="1023" spans="1:19" ht="62.25">
      <c r="A1023" s="27">
        <v>1021</v>
      </c>
      <c r="B1023" s="14"/>
      <c r="C1023" s="14"/>
      <c r="D1023" s="15"/>
      <c r="E1023" s="20"/>
      <c r="F1023" s="18"/>
      <c r="G1023" s="32" t="str">
        <f t="shared" si="65"/>
        <v>No Group</v>
      </c>
      <c r="H1023" s="70" t="s">
        <v>210</v>
      </c>
      <c r="I1023" s="71" t="str">
        <f t="shared" si="64"/>
        <v>*1021*</v>
      </c>
      <c r="J1023" s="14"/>
      <c r="K1023" s="83" t="str">
        <f t="shared" si="66"/>
        <v xml:space="preserve">    </v>
      </c>
      <c r="S1023" s="27" t="b">
        <f t="shared" si="67"/>
        <v>0</v>
      </c>
    </row>
    <row r="1024" spans="1:19" ht="62.25">
      <c r="A1024" s="27">
        <v>1022</v>
      </c>
      <c r="B1024" s="14"/>
      <c r="C1024" s="14"/>
      <c r="D1024" s="15"/>
      <c r="E1024" s="20"/>
      <c r="F1024" s="18"/>
      <c r="G1024" s="32" t="str">
        <f t="shared" si="65"/>
        <v>No Group</v>
      </c>
      <c r="H1024" s="70" t="s">
        <v>210</v>
      </c>
      <c r="I1024" s="71" t="str">
        <f t="shared" si="64"/>
        <v>*1022*</v>
      </c>
      <c r="J1024" s="14"/>
      <c r="K1024" s="83" t="str">
        <f t="shared" si="66"/>
        <v xml:space="preserve">    </v>
      </c>
      <c r="S1024" s="27" t="b">
        <f t="shared" si="67"/>
        <v>0</v>
      </c>
    </row>
    <row r="1025" spans="1:19" ht="62.25">
      <c r="A1025" s="27">
        <v>1023</v>
      </c>
      <c r="B1025" s="14"/>
      <c r="C1025" s="14"/>
      <c r="D1025" s="15"/>
      <c r="E1025" s="20"/>
      <c r="F1025" s="18"/>
      <c r="G1025" s="32" t="str">
        <f t="shared" si="65"/>
        <v>No Group</v>
      </c>
      <c r="H1025" s="70" t="s">
        <v>210</v>
      </c>
      <c r="I1025" s="71" t="str">
        <f t="shared" si="64"/>
        <v>*1023*</v>
      </c>
      <c r="J1025" s="14"/>
      <c r="K1025" s="83" t="str">
        <f t="shared" si="66"/>
        <v xml:space="preserve">    </v>
      </c>
      <c r="S1025" s="27" t="b">
        <f t="shared" si="67"/>
        <v>0</v>
      </c>
    </row>
    <row r="1026" spans="1:19" ht="62.25">
      <c r="A1026" s="27">
        <v>1024</v>
      </c>
      <c r="B1026" s="14"/>
      <c r="C1026" s="14"/>
      <c r="D1026" s="15"/>
      <c r="E1026" s="20"/>
      <c r="F1026" s="18"/>
      <c r="G1026" s="32" t="str">
        <f t="shared" si="65"/>
        <v>No Group</v>
      </c>
      <c r="H1026" s="70" t="s">
        <v>210</v>
      </c>
      <c r="I1026" s="71" t="str">
        <f t="shared" si="64"/>
        <v>*1024*</v>
      </c>
      <c r="J1026" s="14"/>
      <c r="K1026" s="83" t="str">
        <f t="shared" si="66"/>
        <v xml:space="preserve">    </v>
      </c>
      <c r="S1026" s="27" t="b">
        <f t="shared" si="67"/>
        <v>0</v>
      </c>
    </row>
    <row r="1027" spans="1:19" ht="62.25">
      <c r="A1027" s="27">
        <v>1025</v>
      </c>
      <c r="B1027" s="14"/>
      <c r="C1027" s="14"/>
      <c r="D1027" s="15"/>
      <c r="E1027" s="20"/>
      <c r="F1027" s="18"/>
      <c r="G1027" s="32" t="str">
        <f t="shared" si="65"/>
        <v>No Group</v>
      </c>
      <c r="H1027" s="70" t="s">
        <v>210</v>
      </c>
      <c r="I1027" s="71" t="str">
        <f t="shared" ref="I1027:I1066" si="68">CONCATENATE(H1027,A1027,H1027)</f>
        <v>*1025*</v>
      </c>
      <c r="J1027" s="14"/>
      <c r="K1027" s="83" t="str">
        <f t="shared" si="66"/>
        <v xml:space="preserve">    </v>
      </c>
      <c r="S1027" s="27" t="b">
        <f t="shared" si="67"/>
        <v>0</v>
      </c>
    </row>
    <row r="1028" spans="1:19" ht="62.25">
      <c r="A1028" s="27">
        <v>1026</v>
      </c>
      <c r="B1028" s="14"/>
      <c r="C1028" s="14"/>
      <c r="D1028" s="15"/>
      <c r="E1028" s="20"/>
      <c r="F1028" s="18"/>
      <c r="G1028" s="32" t="str">
        <f t="shared" ref="G1028:G1066" si="69">IF(D1028=8,"Cadet",IF(D1028=7,"Cadet",IF(D1028=6,"56",IF(D1028=5,"56",IF(D1028=4,"34",IF(D1028=3,"34","No Group"))))))</f>
        <v>No Group</v>
      </c>
      <c r="H1028" s="70" t="s">
        <v>210</v>
      </c>
      <c r="I1028" s="71" t="str">
        <f t="shared" si="68"/>
        <v>*1026*</v>
      </c>
      <c r="J1028" s="14"/>
      <c r="K1028" s="83" t="str">
        <f t="shared" si="66"/>
        <v xml:space="preserve">    </v>
      </c>
      <c r="S1028" s="27" t="b">
        <f t="shared" si="67"/>
        <v>0</v>
      </c>
    </row>
    <row r="1029" spans="1:19" ht="62.25">
      <c r="A1029" s="27">
        <v>1027</v>
      </c>
      <c r="B1029" s="14"/>
      <c r="C1029" s="14"/>
      <c r="D1029" s="15"/>
      <c r="E1029" s="20"/>
      <c r="F1029" s="18"/>
      <c r="G1029" s="32" t="str">
        <f t="shared" si="69"/>
        <v>No Group</v>
      </c>
      <c r="H1029" s="70" t="s">
        <v>210</v>
      </c>
      <c r="I1029" s="71" t="str">
        <f t="shared" si="68"/>
        <v>*1027*</v>
      </c>
      <c r="J1029" s="14"/>
      <c r="K1029" s="83" t="str">
        <f t="shared" si="66"/>
        <v xml:space="preserve">    </v>
      </c>
      <c r="S1029" s="27" t="b">
        <f t="shared" si="67"/>
        <v>0</v>
      </c>
    </row>
    <row r="1030" spans="1:19" ht="62.25">
      <c r="A1030" s="27">
        <v>1028</v>
      </c>
      <c r="B1030" s="14"/>
      <c r="C1030" s="14"/>
      <c r="D1030" s="15"/>
      <c r="E1030" s="20"/>
      <c r="F1030" s="18"/>
      <c r="G1030" s="32" t="str">
        <f t="shared" si="69"/>
        <v>No Group</v>
      </c>
      <c r="H1030" s="70" t="s">
        <v>210</v>
      </c>
      <c r="I1030" s="71" t="str">
        <f t="shared" si="68"/>
        <v>*1028*</v>
      </c>
      <c r="J1030" s="14"/>
      <c r="K1030" s="83" t="str">
        <f t="shared" si="66"/>
        <v xml:space="preserve">    </v>
      </c>
      <c r="S1030" s="27" t="b">
        <f t="shared" si="67"/>
        <v>0</v>
      </c>
    </row>
    <row r="1031" spans="1:19" ht="62.25">
      <c r="A1031" s="27">
        <v>1029</v>
      </c>
      <c r="B1031" s="14"/>
      <c r="C1031" s="14"/>
      <c r="D1031" s="15"/>
      <c r="E1031" s="20"/>
      <c r="F1031" s="18"/>
      <c r="G1031" s="32" t="str">
        <f t="shared" si="69"/>
        <v>No Group</v>
      </c>
      <c r="H1031" s="70" t="s">
        <v>210</v>
      </c>
      <c r="I1031" s="71" t="str">
        <f t="shared" si="68"/>
        <v>*1029*</v>
      </c>
      <c r="J1031" s="14"/>
      <c r="K1031" s="83" t="str">
        <f t="shared" ref="K1031:K1060" si="70">CONCATENATE(B1031," ",C1031," ",D1031," ",F1031," ",E1031)</f>
        <v xml:space="preserve">    </v>
      </c>
      <c r="S1031" s="27" t="b">
        <f t="shared" si="67"/>
        <v>0</v>
      </c>
    </row>
    <row r="1032" spans="1:19" ht="62.25">
      <c r="A1032" s="27">
        <v>1030</v>
      </c>
      <c r="B1032" s="14"/>
      <c r="C1032" s="14"/>
      <c r="D1032" s="15"/>
      <c r="E1032" s="20"/>
      <c r="F1032" s="18"/>
      <c r="G1032" s="32" t="str">
        <f t="shared" si="69"/>
        <v>No Group</v>
      </c>
      <c r="H1032" s="70" t="s">
        <v>210</v>
      </c>
      <c r="I1032" s="71" t="str">
        <f t="shared" si="68"/>
        <v>*1030*</v>
      </c>
      <c r="J1032" s="14"/>
      <c r="K1032" s="83" t="str">
        <f t="shared" si="70"/>
        <v xml:space="preserve">    </v>
      </c>
      <c r="S1032" s="27" t="b">
        <f t="shared" si="67"/>
        <v>0</v>
      </c>
    </row>
    <row r="1033" spans="1:19" ht="62.25">
      <c r="A1033" s="27">
        <v>1031</v>
      </c>
      <c r="B1033" s="14"/>
      <c r="C1033" s="14"/>
      <c r="D1033" s="15"/>
      <c r="E1033" s="20"/>
      <c r="F1033" s="18"/>
      <c r="G1033" s="32" t="str">
        <f t="shared" si="69"/>
        <v>No Group</v>
      </c>
      <c r="H1033" s="70" t="s">
        <v>210</v>
      </c>
      <c r="I1033" s="71" t="str">
        <f t="shared" si="68"/>
        <v>*1031*</v>
      </c>
      <c r="J1033" s="14"/>
      <c r="K1033" s="83" t="str">
        <f t="shared" si="70"/>
        <v xml:space="preserve">    </v>
      </c>
      <c r="S1033" s="27" t="b">
        <f t="shared" si="67"/>
        <v>0</v>
      </c>
    </row>
    <row r="1034" spans="1:19" ht="62.25">
      <c r="A1034" s="27">
        <v>1032</v>
      </c>
      <c r="B1034" s="14"/>
      <c r="C1034" s="14"/>
      <c r="D1034" s="15"/>
      <c r="E1034" s="20"/>
      <c r="F1034" s="18"/>
      <c r="G1034" s="32" t="str">
        <f t="shared" si="69"/>
        <v>No Group</v>
      </c>
      <c r="H1034" s="70" t="s">
        <v>210</v>
      </c>
      <c r="I1034" s="71" t="str">
        <f t="shared" si="68"/>
        <v>*1032*</v>
      </c>
      <c r="J1034" s="14"/>
      <c r="K1034" s="83" t="str">
        <f t="shared" si="70"/>
        <v xml:space="preserve">    </v>
      </c>
      <c r="S1034" s="27" t="b">
        <f t="shared" si="67"/>
        <v>0</v>
      </c>
    </row>
    <row r="1035" spans="1:19" ht="62.25">
      <c r="A1035" s="27">
        <v>1033</v>
      </c>
      <c r="B1035" s="14"/>
      <c r="C1035" s="14"/>
      <c r="D1035" s="15"/>
      <c r="E1035" s="20"/>
      <c r="F1035" s="18"/>
      <c r="G1035" s="32" t="str">
        <f t="shared" si="69"/>
        <v>No Group</v>
      </c>
      <c r="H1035" s="70" t="s">
        <v>210</v>
      </c>
      <c r="I1035" s="71" t="str">
        <f t="shared" si="68"/>
        <v>*1033*</v>
      </c>
      <c r="J1035" s="14"/>
      <c r="K1035" s="83" t="str">
        <f t="shared" si="70"/>
        <v xml:space="preserve">    </v>
      </c>
      <c r="S1035" s="27" t="b">
        <f t="shared" si="67"/>
        <v>0</v>
      </c>
    </row>
    <row r="1036" spans="1:19" ht="62.25">
      <c r="A1036" s="27">
        <v>1034</v>
      </c>
      <c r="B1036" s="14"/>
      <c r="C1036" s="14"/>
      <c r="D1036" s="15"/>
      <c r="E1036" s="20"/>
      <c r="F1036" s="18"/>
      <c r="G1036" s="32" t="str">
        <f t="shared" si="69"/>
        <v>No Group</v>
      </c>
      <c r="H1036" s="70" t="s">
        <v>210</v>
      </c>
      <c r="I1036" s="71" t="str">
        <f t="shared" si="68"/>
        <v>*1034*</v>
      </c>
      <c r="J1036" s="14"/>
      <c r="K1036" s="83" t="str">
        <f t="shared" si="70"/>
        <v xml:space="preserve">    </v>
      </c>
      <c r="S1036" s="27" t="b">
        <f t="shared" si="67"/>
        <v>0</v>
      </c>
    </row>
    <row r="1037" spans="1:19" ht="62.25">
      <c r="A1037" s="27">
        <v>1035</v>
      </c>
      <c r="B1037" s="14"/>
      <c r="C1037" s="14"/>
      <c r="D1037" s="15"/>
      <c r="E1037" s="20"/>
      <c r="F1037" s="18"/>
      <c r="G1037" s="32" t="str">
        <f t="shared" si="69"/>
        <v>No Group</v>
      </c>
      <c r="H1037" s="70" t="s">
        <v>210</v>
      </c>
      <c r="I1037" s="71" t="str">
        <f t="shared" si="68"/>
        <v>*1035*</v>
      </c>
      <c r="J1037" s="14"/>
      <c r="K1037" s="83" t="str">
        <f t="shared" si="70"/>
        <v xml:space="preserve">    </v>
      </c>
      <c r="S1037" s="27" t="b">
        <f t="shared" si="67"/>
        <v>0</v>
      </c>
    </row>
    <row r="1038" spans="1:19" ht="62.25">
      <c r="A1038" s="27">
        <v>1036</v>
      </c>
      <c r="B1038" s="14"/>
      <c r="C1038" s="14"/>
      <c r="D1038" s="15"/>
      <c r="E1038" s="20"/>
      <c r="F1038" s="18"/>
      <c r="G1038" s="32" t="str">
        <f t="shared" si="69"/>
        <v>No Group</v>
      </c>
      <c r="H1038" s="70" t="s">
        <v>210</v>
      </c>
      <c r="I1038" s="71" t="str">
        <f t="shared" si="68"/>
        <v>*1036*</v>
      </c>
      <c r="J1038" s="14"/>
      <c r="K1038" s="83" t="str">
        <f t="shared" si="70"/>
        <v xml:space="preserve">    </v>
      </c>
      <c r="S1038" s="27" t="b">
        <f t="shared" si="67"/>
        <v>0</v>
      </c>
    </row>
    <row r="1039" spans="1:19" ht="62.25">
      <c r="A1039" s="27">
        <v>1037</v>
      </c>
      <c r="B1039" s="14"/>
      <c r="C1039" s="14"/>
      <c r="D1039" s="15"/>
      <c r="E1039" s="20"/>
      <c r="F1039" s="18"/>
      <c r="G1039" s="32" t="str">
        <f t="shared" si="69"/>
        <v>No Group</v>
      </c>
      <c r="H1039" s="70" t="s">
        <v>210</v>
      </c>
      <c r="I1039" s="71" t="str">
        <f t="shared" si="68"/>
        <v>*1037*</v>
      </c>
      <c r="J1039" s="14"/>
      <c r="K1039" s="83" t="str">
        <f t="shared" si="70"/>
        <v xml:space="preserve">    </v>
      </c>
      <c r="S1039" s="27" t="b">
        <f t="shared" si="67"/>
        <v>0</v>
      </c>
    </row>
    <row r="1040" spans="1:19" ht="62.25">
      <c r="A1040" s="27">
        <v>1038</v>
      </c>
      <c r="B1040" s="14"/>
      <c r="C1040" s="14"/>
      <c r="D1040" s="15"/>
      <c r="E1040" s="20"/>
      <c r="F1040" s="18"/>
      <c r="G1040" s="32" t="str">
        <f t="shared" si="69"/>
        <v>No Group</v>
      </c>
      <c r="H1040" s="70" t="s">
        <v>210</v>
      </c>
      <c r="I1040" s="71" t="str">
        <f t="shared" si="68"/>
        <v>*1038*</v>
      </c>
      <c r="J1040" s="14"/>
      <c r="K1040" s="83" t="str">
        <f t="shared" si="70"/>
        <v xml:space="preserve">    </v>
      </c>
      <c r="S1040" s="27" t="b">
        <f t="shared" ref="S1040:S1080" si="71">EXACT(A1040,A1041)</f>
        <v>0</v>
      </c>
    </row>
    <row r="1041" spans="1:19" ht="62.25">
      <c r="A1041" s="27">
        <v>1039</v>
      </c>
      <c r="B1041" s="14"/>
      <c r="C1041" s="14"/>
      <c r="D1041" s="15"/>
      <c r="E1041" s="20"/>
      <c r="F1041" s="18"/>
      <c r="G1041" s="32" t="str">
        <f t="shared" si="69"/>
        <v>No Group</v>
      </c>
      <c r="H1041" s="70" t="s">
        <v>210</v>
      </c>
      <c r="I1041" s="71" t="str">
        <f t="shared" si="68"/>
        <v>*1039*</v>
      </c>
      <c r="J1041" s="14"/>
      <c r="K1041" s="83" t="str">
        <f t="shared" si="70"/>
        <v xml:space="preserve">    </v>
      </c>
      <c r="S1041" s="27" t="b">
        <f t="shared" si="71"/>
        <v>0</v>
      </c>
    </row>
    <row r="1042" spans="1:19" ht="62.25">
      <c r="A1042" s="27">
        <v>1040</v>
      </c>
      <c r="B1042" s="14"/>
      <c r="C1042" s="14"/>
      <c r="D1042" s="15"/>
      <c r="E1042" s="20"/>
      <c r="F1042" s="18"/>
      <c r="G1042" s="32" t="str">
        <f t="shared" si="69"/>
        <v>No Group</v>
      </c>
      <c r="H1042" s="70" t="s">
        <v>210</v>
      </c>
      <c r="I1042" s="71" t="str">
        <f t="shared" si="68"/>
        <v>*1040*</v>
      </c>
      <c r="J1042" s="14"/>
      <c r="K1042" s="83" t="str">
        <f t="shared" si="70"/>
        <v xml:space="preserve">    </v>
      </c>
      <c r="S1042" s="27" t="b">
        <f t="shared" si="71"/>
        <v>0</v>
      </c>
    </row>
    <row r="1043" spans="1:19" ht="62.25">
      <c r="A1043" s="27">
        <v>1041</v>
      </c>
      <c r="B1043" s="14"/>
      <c r="C1043" s="14"/>
      <c r="D1043" s="15"/>
      <c r="E1043" s="20"/>
      <c r="F1043" s="18"/>
      <c r="G1043" s="32" t="str">
        <f t="shared" si="69"/>
        <v>No Group</v>
      </c>
      <c r="H1043" s="70" t="s">
        <v>210</v>
      </c>
      <c r="I1043" s="71" t="str">
        <f t="shared" si="68"/>
        <v>*1041*</v>
      </c>
      <c r="J1043" s="14"/>
      <c r="K1043" s="83" t="str">
        <f t="shared" si="70"/>
        <v xml:space="preserve">    </v>
      </c>
      <c r="S1043" s="27" t="b">
        <f t="shared" si="71"/>
        <v>0</v>
      </c>
    </row>
    <row r="1044" spans="1:19" ht="62.25">
      <c r="A1044" s="27">
        <v>1042</v>
      </c>
      <c r="B1044" s="14"/>
      <c r="C1044" s="14"/>
      <c r="D1044" s="15"/>
      <c r="E1044" s="20"/>
      <c r="F1044" s="18"/>
      <c r="G1044" s="32" t="str">
        <f t="shared" si="69"/>
        <v>No Group</v>
      </c>
      <c r="H1044" s="70" t="s">
        <v>210</v>
      </c>
      <c r="I1044" s="71" t="str">
        <f t="shared" si="68"/>
        <v>*1042*</v>
      </c>
      <c r="J1044" s="14"/>
      <c r="K1044" s="83" t="str">
        <f t="shared" si="70"/>
        <v xml:space="preserve">    </v>
      </c>
      <c r="S1044" s="27" t="b">
        <f t="shared" si="71"/>
        <v>0</v>
      </c>
    </row>
    <row r="1045" spans="1:19" ht="62.25">
      <c r="A1045" s="27">
        <v>1043</v>
      </c>
      <c r="B1045" s="14"/>
      <c r="C1045" s="14"/>
      <c r="D1045" s="15"/>
      <c r="E1045" s="20"/>
      <c r="F1045" s="18"/>
      <c r="G1045" s="32" t="str">
        <f t="shared" si="69"/>
        <v>No Group</v>
      </c>
      <c r="H1045" s="70" t="s">
        <v>210</v>
      </c>
      <c r="I1045" s="71" t="str">
        <f t="shared" si="68"/>
        <v>*1043*</v>
      </c>
      <c r="J1045" s="14"/>
      <c r="K1045" s="83" t="str">
        <f t="shared" si="70"/>
        <v xml:space="preserve">    </v>
      </c>
      <c r="S1045" s="27" t="b">
        <f t="shared" si="71"/>
        <v>0</v>
      </c>
    </row>
    <row r="1046" spans="1:19" ht="62.25">
      <c r="A1046" s="27">
        <v>1044</v>
      </c>
      <c r="B1046" s="14"/>
      <c r="C1046" s="14"/>
      <c r="D1046" s="15"/>
      <c r="E1046" s="20"/>
      <c r="F1046" s="18"/>
      <c r="G1046" s="32" t="str">
        <f t="shared" si="69"/>
        <v>No Group</v>
      </c>
      <c r="H1046" s="70" t="s">
        <v>210</v>
      </c>
      <c r="I1046" s="71" t="str">
        <f t="shared" si="68"/>
        <v>*1044*</v>
      </c>
      <c r="J1046" s="14"/>
      <c r="K1046" s="83" t="str">
        <f t="shared" si="70"/>
        <v xml:space="preserve">    </v>
      </c>
      <c r="S1046" s="27" t="b">
        <f t="shared" si="71"/>
        <v>0</v>
      </c>
    </row>
    <row r="1047" spans="1:19" ht="62.25">
      <c r="A1047" s="27">
        <v>1045</v>
      </c>
      <c r="B1047" s="14"/>
      <c r="C1047" s="14"/>
      <c r="D1047" s="15"/>
      <c r="E1047" s="20"/>
      <c r="F1047" s="18"/>
      <c r="G1047" s="32" t="str">
        <f t="shared" si="69"/>
        <v>No Group</v>
      </c>
      <c r="H1047" s="70" t="s">
        <v>210</v>
      </c>
      <c r="I1047" s="71" t="str">
        <f t="shared" si="68"/>
        <v>*1045*</v>
      </c>
      <c r="J1047" s="14"/>
      <c r="K1047" s="83" t="str">
        <f t="shared" si="70"/>
        <v xml:space="preserve">    </v>
      </c>
      <c r="S1047" s="27" t="b">
        <f t="shared" si="71"/>
        <v>0</v>
      </c>
    </row>
    <row r="1048" spans="1:19" ht="62.25">
      <c r="A1048" s="27">
        <v>1046</v>
      </c>
      <c r="B1048" s="14"/>
      <c r="C1048" s="14"/>
      <c r="D1048" s="15"/>
      <c r="E1048" s="20"/>
      <c r="F1048" s="18"/>
      <c r="G1048" s="32" t="str">
        <f t="shared" si="69"/>
        <v>No Group</v>
      </c>
      <c r="H1048" s="70" t="s">
        <v>210</v>
      </c>
      <c r="I1048" s="71" t="str">
        <f t="shared" si="68"/>
        <v>*1046*</v>
      </c>
      <c r="J1048" s="14"/>
      <c r="K1048" s="83" t="str">
        <f t="shared" si="70"/>
        <v xml:space="preserve">    </v>
      </c>
      <c r="S1048" s="27" t="b">
        <f t="shared" si="71"/>
        <v>0</v>
      </c>
    </row>
    <row r="1049" spans="1:19" ht="62.25">
      <c r="A1049" s="27">
        <v>1047</v>
      </c>
      <c r="B1049" s="17"/>
      <c r="C1049" s="17"/>
      <c r="D1049" s="15"/>
      <c r="E1049" s="20"/>
      <c r="F1049" s="18"/>
      <c r="G1049" s="32" t="str">
        <f t="shared" si="69"/>
        <v>No Group</v>
      </c>
      <c r="H1049" s="70" t="s">
        <v>210</v>
      </c>
      <c r="I1049" s="71" t="str">
        <f t="shared" si="68"/>
        <v>*1047*</v>
      </c>
      <c r="J1049" s="14"/>
      <c r="K1049" s="83" t="str">
        <f t="shared" si="70"/>
        <v xml:space="preserve">    </v>
      </c>
      <c r="S1049" s="27" t="b">
        <f t="shared" si="71"/>
        <v>0</v>
      </c>
    </row>
    <row r="1050" spans="1:19" ht="62.25">
      <c r="A1050" s="27">
        <v>1048</v>
      </c>
      <c r="B1050" s="14"/>
      <c r="C1050" s="14"/>
      <c r="D1050" s="15"/>
      <c r="E1050" s="20"/>
      <c r="F1050" s="18"/>
      <c r="G1050" s="32" t="str">
        <f t="shared" si="69"/>
        <v>No Group</v>
      </c>
      <c r="H1050" s="70" t="s">
        <v>210</v>
      </c>
      <c r="I1050" s="71" t="str">
        <f t="shared" si="68"/>
        <v>*1048*</v>
      </c>
      <c r="J1050" s="14"/>
      <c r="K1050" s="83" t="str">
        <f t="shared" si="70"/>
        <v xml:space="preserve">    </v>
      </c>
      <c r="S1050" s="27" t="b">
        <f t="shared" si="71"/>
        <v>0</v>
      </c>
    </row>
    <row r="1051" spans="1:19" ht="62.25">
      <c r="A1051" s="27">
        <v>1049</v>
      </c>
      <c r="B1051" s="14"/>
      <c r="C1051" s="14"/>
      <c r="D1051" s="15"/>
      <c r="E1051" s="20"/>
      <c r="F1051" s="18"/>
      <c r="G1051" s="32" t="str">
        <f t="shared" si="69"/>
        <v>No Group</v>
      </c>
      <c r="H1051" s="70" t="s">
        <v>210</v>
      </c>
      <c r="I1051" s="71" t="str">
        <f t="shared" si="68"/>
        <v>*1049*</v>
      </c>
      <c r="J1051" s="14"/>
      <c r="K1051" s="83" t="str">
        <f t="shared" si="70"/>
        <v xml:space="preserve">    </v>
      </c>
      <c r="S1051" s="27" t="b">
        <f t="shared" si="71"/>
        <v>0</v>
      </c>
    </row>
    <row r="1052" spans="1:19" ht="62.25">
      <c r="A1052" s="27">
        <v>1050</v>
      </c>
      <c r="B1052" s="14"/>
      <c r="C1052" s="14"/>
      <c r="D1052" s="15"/>
      <c r="E1052" s="20"/>
      <c r="F1052" s="18"/>
      <c r="G1052" s="32" t="str">
        <f t="shared" si="69"/>
        <v>No Group</v>
      </c>
      <c r="H1052" s="70" t="s">
        <v>210</v>
      </c>
      <c r="I1052" s="71" t="str">
        <f t="shared" si="68"/>
        <v>*1050*</v>
      </c>
      <c r="J1052" s="14"/>
      <c r="K1052" s="83" t="str">
        <f t="shared" si="70"/>
        <v xml:space="preserve">    </v>
      </c>
      <c r="S1052" s="27" t="b">
        <f t="shared" si="71"/>
        <v>0</v>
      </c>
    </row>
    <row r="1053" spans="1:19" ht="62.25">
      <c r="A1053" s="27">
        <v>1051</v>
      </c>
      <c r="B1053" s="14"/>
      <c r="C1053" s="14"/>
      <c r="D1053" s="15"/>
      <c r="E1053" s="20"/>
      <c r="F1053" s="18"/>
      <c r="G1053" s="32" t="str">
        <f t="shared" si="69"/>
        <v>No Group</v>
      </c>
      <c r="H1053" s="70" t="s">
        <v>210</v>
      </c>
      <c r="I1053" s="71" t="str">
        <f t="shared" si="68"/>
        <v>*1051*</v>
      </c>
      <c r="J1053" s="14"/>
      <c r="K1053" s="83" t="str">
        <f t="shared" si="70"/>
        <v xml:space="preserve">    </v>
      </c>
      <c r="S1053" s="27" t="b">
        <f t="shared" si="71"/>
        <v>0</v>
      </c>
    </row>
    <row r="1054" spans="1:19" ht="62.25">
      <c r="A1054" s="27">
        <v>1052</v>
      </c>
      <c r="B1054" s="14"/>
      <c r="C1054" s="14"/>
      <c r="D1054" s="15"/>
      <c r="E1054" s="20"/>
      <c r="F1054" s="18"/>
      <c r="G1054" s="32" t="str">
        <f t="shared" si="69"/>
        <v>No Group</v>
      </c>
      <c r="H1054" s="70" t="s">
        <v>210</v>
      </c>
      <c r="I1054" s="71" t="str">
        <f t="shared" si="68"/>
        <v>*1052*</v>
      </c>
      <c r="J1054" s="14"/>
      <c r="K1054" s="83" t="str">
        <f t="shared" si="70"/>
        <v xml:space="preserve">    </v>
      </c>
      <c r="S1054" s="27" t="b">
        <f t="shared" si="71"/>
        <v>0</v>
      </c>
    </row>
    <row r="1055" spans="1:19" ht="62.25">
      <c r="A1055" s="27">
        <v>1053</v>
      </c>
      <c r="B1055" s="14"/>
      <c r="C1055" s="14"/>
      <c r="D1055" s="15"/>
      <c r="E1055" s="20"/>
      <c r="F1055" s="18"/>
      <c r="G1055" s="32" t="str">
        <f t="shared" si="69"/>
        <v>No Group</v>
      </c>
      <c r="H1055" s="70" t="s">
        <v>210</v>
      </c>
      <c r="I1055" s="71" t="str">
        <f t="shared" si="68"/>
        <v>*1053*</v>
      </c>
      <c r="J1055" s="14"/>
      <c r="K1055" s="83" t="str">
        <f t="shared" si="70"/>
        <v xml:space="preserve">    </v>
      </c>
      <c r="S1055" s="27" t="b">
        <f t="shared" si="71"/>
        <v>0</v>
      </c>
    </row>
    <row r="1056" spans="1:19" ht="62.25">
      <c r="A1056" s="27">
        <v>1054</v>
      </c>
      <c r="B1056" s="14"/>
      <c r="C1056" s="14"/>
      <c r="D1056" s="15"/>
      <c r="E1056" s="20"/>
      <c r="F1056" s="18"/>
      <c r="G1056" s="32" t="str">
        <f t="shared" si="69"/>
        <v>No Group</v>
      </c>
      <c r="H1056" s="70" t="s">
        <v>210</v>
      </c>
      <c r="I1056" s="71" t="str">
        <f t="shared" si="68"/>
        <v>*1054*</v>
      </c>
      <c r="J1056" s="14"/>
      <c r="K1056" s="83" t="str">
        <f t="shared" si="70"/>
        <v xml:space="preserve">    </v>
      </c>
      <c r="S1056" s="27" t="b">
        <f t="shared" si="71"/>
        <v>0</v>
      </c>
    </row>
    <row r="1057" spans="1:19" ht="62.25">
      <c r="A1057" s="27">
        <v>1055</v>
      </c>
      <c r="B1057" s="14"/>
      <c r="C1057" s="14"/>
      <c r="D1057" s="15"/>
      <c r="E1057" s="20"/>
      <c r="F1057" s="18"/>
      <c r="G1057" s="32" t="str">
        <f t="shared" si="69"/>
        <v>No Group</v>
      </c>
      <c r="H1057" s="70" t="s">
        <v>210</v>
      </c>
      <c r="I1057" s="71" t="str">
        <f t="shared" si="68"/>
        <v>*1055*</v>
      </c>
      <c r="J1057" s="14"/>
      <c r="K1057" s="83" t="str">
        <f t="shared" si="70"/>
        <v xml:space="preserve">    </v>
      </c>
      <c r="S1057" s="27" t="b">
        <f t="shared" si="71"/>
        <v>0</v>
      </c>
    </row>
    <row r="1058" spans="1:19" ht="62.25">
      <c r="A1058" s="27">
        <v>1056</v>
      </c>
      <c r="B1058" s="14"/>
      <c r="C1058" s="14"/>
      <c r="D1058" s="15"/>
      <c r="E1058" s="20"/>
      <c r="F1058" s="18"/>
      <c r="G1058" s="32" t="str">
        <f t="shared" si="69"/>
        <v>No Group</v>
      </c>
      <c r="H1058" s="70" t="s">
        <v>210</v>
      </c>
      <c r="I1058" s="71" t="str">
        <f t="shared" si="68"/>
        <v>*1056*</v>
      </c>
      <c r="J1058" s="14"/>
      <c r="K1058" s="83" t="str">
        <f t="shared" si="70"/>
        <v xml:space="preserve">    </v>
      </c>
      <c r="S1058" s="27" t="b">
        <f t="shared" si="71"/>
        <v>0</v>
      </c>
    </row>
    <row r="1059" spans="1:19" ht="62.25">
      <c r="A1059" s="27">
        <v>1057</v>
      </c>
      <c r="B1059" s="14"/>
      <c r="C1059" s="14"/>
      <c r="D1059" s="15"/>
      <c r="E1059" s="20"/>
      <c r="F1059" s="18"/>
      <c r="G1059" s="32" t="str">
        <f t="shared" si="69"/>
        <v>No Group</v>
      </c>
      <c r="H1059" s="70" t="s">
        <v>210</v>
      </c>
      <c r="I1059" s="71" t="str">
        <f t="shared" si="68"/>
        <v>*1057*</v>
      </c>
      <c r="J1059" s="14"/>
      <c r="K1059" s="83" t="str">
        <f t="shared" si="70"/>
        <v xml:space="preserve">    </v>
      </c>
      <c r="S1059" s="27" t="b">
        <f t="shared" si="71"/>
        <v>0</v>
      </c>
    </row>
    <row r="1060" spans="1:19" ht="62.25">
      <c r="A1060" s="27">
        <v>1058</v>
      </c>
      <c r="B1060" s="14"/>
      <c r="C1060" s="14"/>
      <c r="D1060" s="15"/>
      <c r="E1060" s="20"/>
      <c r="F1060" s="18"/>
      <c r="G1060" s="32" t="str">
        <f t="shared" si="69"/>
        <v>No Group</v>
      </c>
      <c r="H1060" s="70" t="s">
        <v>210</v>
      </c>
      <c r="I1060" s="71" t="str">
        <f t="shared" si="68"/>
        <v>*1058*</v>
      </c>
      <c r="J1060" s="14"/>
      <c r="K1060" s="83" t="str">
        <f t="shared" si="70"/>
        <v xml:space="preserve">    </v>
      </c>
      <c r="S1060" s="27" t="b">
        <f t="shared" si="71"/>
        <v>0</v>
      </c>
    </row>
    <row r="1061" spans="1:19" ht="62.25">
      <c r="A1061" s="27">
        <v>1059</v>
      </c>
      <c r="B1061" s="14"/>
      <c r="C1061" s="14"/>
      <c r="D1061" s="15"/>
      <c r="E1061" s="20"/>
      <c r="F1061" s="18"/>
      <c r="G1061" s="32" t="str">
        <f t="shared" si="69"/>
        <v>No Group</v>
      </c>
      <c r="H1061" s="70" t="s">
        <v>210</v>
      </c>
      <c r="I1061" s="71" t="str">
        <f t="shared" si="68"/>
        <v>*1059*</v>
      </c>
      <c r="J1061" s="14"/>
      <c r="K1061" s="14"/>
      <c r="S1061" s="27" t="b">
        <f t="shared" si="71"/>
        <v>0</v>
      </c>
    </row>
    <row r="1062" spans="1:19" ht="62.25">
      <c r="A1062" s="27">
        <v>1060</v>
      </c>
      <c r="B1062" s="14"/>
      <c r="C1062" s="14"/>
      <c r="D1062" s="15"/>
      <c r="E1062" s="20"/>
      <c r="F1062" s="18"/>
      <c r="G1062" s="32" t="str">
        <f t="shared" si="69"/>
        <v>No Group</v>
      </c>
      <c r="H1062" s="70" t="s">
        <v>210</v>
      </c>
      <c r="I1062" s="71" t="str">
        <f t="shared" si="68"/>
        <v>*1060*</v>
      </c>
      <c r="J1062" s="14"/>
      <c r="K1062" s="14"/>
      <c r="S1062" s="27" t="b">
        <f t="shared" si="71"/>
        <v>0</v>
      </c>
    </row>
    <row r="1063" spans="1:19" ht="62.25">
      <c r="A1063" s="27">
        <v>1061</v>
      </c>
      <c r="B1063" s="14"/>
      <c r="C1063" s="14"/>
      <c r="D1063" s="15"/>
      <c r="E1063" s="20"/>
      <c r="F1063" s="18"/>
      <c r="G1063" s="32" t="str">
        <f t="shared" si="69"/>
        <v>No Group</v>
      </c>
      <c r="H1063" s="70" t="s">
        <v>210</v>
      </c>
      <c r="I1063" s="71" t="str">
        <f t="shared" si="68"/>
        <v>*1061*</v>
      </c>
      <c r="J1063" s="14"/>
      <c r="K1063" s="14"/>
      <c r="S1063" s="27" t="b">
        <f t="shared" si="71"/>
        <v>0</v>
      </c>
    </row>
    <row r="1064" spans="1:19" ht="62.25">
      <c r="A1064" s="27">
        <v>1062</v>
      </c>
      <c r="B1064" s="14"/>
      <c r="C1064" s="14"/>
      <c r="D1064" s="15"/>
      <c r="E1064" s="20"/>
      <c r="F1064" s="18"/>
      <c r="G1064" s="32" t="str">
        <f t="shared" si="69"/>
        <v>No Group</v>
      </c>
      <c r="H1064" s="70" t="s">
        <v>210</v>
      </c>
      <c r="I1064" s="71" t="str">
        <f t="shared" si="68"/>
        <v>*1062*</v>
      </c>
      <c r="J1064" s="14"/>
      <c r="K1064" s="14"/>
      <c r="S1064" s="27" t="b">
        <f t="shared" si="71"/>
        <v>0</v>
      </c>
    </row>
    <row r="1065" spans="1:19" ht="62.25">
      <c r="A1065" s="27">
        <v>1063</v>
      </c>
      <c r="B1065" s="17"/>
      <c r="C1065" s="17"/>
      <c r="D1065" s="15"/>
      <c r="E1065" s="20"/>
      <c r="F1065" s="18"/>
      <c r="G1065" s="32" t="str">
        <f t="shared" si="69"/>
        <v>No Group</v>
      </c>
      <c r="H1065" s="70" t="s">
        <v>210</v>
      </c>
      <c r="I1065" s="71" t="str">
        <f t="shared" si="68"/>
        <v>*1063*</v>
      </c>
      <c r="J1065" s="14"/>
      <c r="K1065" s="14"/>
      <c r="S1065" s="27" t="b">
        <f t="shared" si="71"/>
        <v>0</v>
      </c>
    </row>
    <row r="1066" spans="1:19" ht="62.25">
      <c r="A1066" s="27">
        <v>1064</v>
      </c>
      <c r="B1066" s="14"/>
      <c r="C1066" s="14"/>
      <c r="D1066" s="15"/>
      <c r="E1066" s="20"/>
      <c r="F1066" s="18"/>
      <c r="G1066" s="32" t="str">
        <f t="shared" si="69"/>
        <v>No Group</v>
      </c>
      <c r="H1066" s="70" t="s">
        <v>210</v>
      </c>
      <c r="I1066" s="71" t="str">
        <f t="shared" si="68"/>
        <v>*1064*</v>
      </c>
      <c r="J1066" s="14"/>
      <c r="K1066" s="14"/>
      <c r="S1066" s="27" t="b">
        <f t="shared" si="71"/>
        <v>0</v>
      </c>
    </row>
    <row r="1067" spans="1:19">
      <c r="B1067" s="14"/>
      <c r="C1067" s="14"/>
      <c r="D1067" s="15"/>
      <c r="E1067" s="20"/>
      <c r="F1067" s="18"/>
      <c r="G1067" s="15"/>
      <c r="J1067" s="14"/>
      <c r="K1067" s="14"/>
      <c r="S1067" s="27" t="b">
        <f t="shared" si="71"/>
        <v>1</v>
      </c>
    </row>
    <row r="1068" spans="1:19">
      <c r="B1068" s="14"/>
      <c r="C1068" s="14"/>
      <c r="D1068" s="15"/>
      <c r="E1068" s="20"/>
      <c r="F1068" s="18"/>
      <c r="G1068" s="15"/>
      <c r="J1068" s="14"/>
      <c r="K1068" s="14"/>
      <c r="S1068" s="27" t="b">
        <f t="shared" si="71"/>
        <v>1</v>
      </c>
    </row>
    <row r="1069" spans="1:19">
      <c r="B1069" s="14"/>
      <c r="C1069" s="14"/>
      <c r="D1069" s="15"/>
      <c r="E1069" s="14"/>
      <c r="F1069" s="15"/>
      <c r="G1069" s="15"/>
      <c r="J1069" s="14"/>
      <c r="K1069" s="14"/>
      <c r="S1069" s="27" t="b">
        <f t="shared" si="71"/>
        <v>1</v>
      </c>
    </row>
    <row r="1070" spans="1:19">
      <c r="B1070" s="14"/>
      <c r="C1070" s="14"/>
      <c r="D1070" s="15"/>
      <c r="E1070" s="14"/>
      <c r="F1070" s="15"/>
      <c r="G1070" s="15"/>
      <c r="J1070" s="14"/>
      <c r="K1070" s="14"/>
      <c r="S1070" s="27" t="b">
        <f t="shared" si="71"/>
        <v>1</v>
      </c>
    </row>
    <row r="1071" spans="1:19">
      <c r="B1071" s="14"/>
      <c r="C1071" s="14"/>
      <c r="D1071" s="15"/>
      <c r="E1071" s="14"/>
      <c r="F1071" s="15"/>
      <c r="G1071" s="16"/>
      <c r="J1071" s="37"/>
      <c r="K1071" s="14"/>
      <c r="S1071" s="27" t="b">
        <f t="shared" si="71"/>
        <v>1</v>
      </c>
    </row>
    <row r="1072" spans="1:19">
      <c r="B1072" s="14"/>
      <c r="C1072" s="14"/>
      <c r="D1072" s="15"/>
      <c r="E1072" s="14"/>
      <c r="F1072" s="15"/>
      <c r="G1072" s="16"/>
      <c r="J1072" s="37"/>
      <c r="K1072" s="14"/>
      <c r="S1072" s="27" t="b">
        <f t="shared" si="71"/>
        <v>1</v>
      </c>
    </row>
    <row r="1073" spans="2:19">
      <c r="B1073" s="14"/>
      <c r="C1073" s="14"/>
      <c r="D1073" s="15"/>
      <c r="E1073" s="14"/>
      <c r="F1073" s="15"/>
      <c r="G1073" s="16"/>
      <c r="J1073" s="37"/>
      <c r="K1073" s="14"/>
      <c r="S1073" s="27" t="b">
        <f t="shared" si="71"/>
        <v>1</v>
      </c>
    </row>
    <row r="1074" spans="2:19">
      <c r="B1074" s="14"/>
      <c r="C1074" s="14"/>
      <c r="D1074" s="15"/>
      <c r="E1074" s="14"/>
      <c r="F1074" s="15"/>
      <c r="G1074" s="16"/>
      <c r="J1074" s="37"/>
      <c r="K1074" s="14"/>
      <c r="S1074" s="27" t="b">
        <f t="shared" si="71"/>
        <v>1</v>
      </c>
    </row>
    <row r="1075" spans="2:19">
      <c r="B1075" s="14"/>
      <c r="C1075" s="14"/>
      <c r="D1075" s="15"/>
      <c r="E1075" s="14"/>
      <c r="F1075" s="15"/>
      <c r="G1075" s="16"/>
      <c r="J1075" s="37"/>
      <c r="K1075" s="14"/>
      <c r="S1075" s="27" t="b">
        <f t="shared" si="71"/>
        <v>1</v>
      </c>
    </row>
    <row r="1076" spans="2:19">
      <c r="B1076" s="14"/>
      <c r="C1076" s="14"/>
      <c r="D1076" s="15"/>
      <c r="E1076" s="14"/>
      <c r="F1076" s="15"/>
      <c r="G1076" s="16"/>
      <c r="J1076" s="37"/>
      <c r="K1076" s="14"/>
      <c r="S1076" s="27" t="b">
        <f t="shared" si="71"/>
        <v>1</v>
      </c>
    </row>
    <row r="1077" spans="2:19">
      <c r="B1077" s="14"/>
      <c r="C1077" s="14"/>
      <c r="D1077" s="15"/>
      <c r="E1077" s="14"/>
      <c r="F1077" s="15"/>
      <c r="G1077" s="16"/>
      <c r="J1077" s="37"/>
      <c r="K1077" s="14"/>
      <c r="S1077" s="27" t="b">
        <f t="shared" si="71"/>
        <v>1</v>
      </c>
    </row>
    <row r="1078" spans="2:19">
      <c r="B1078" s="14"/>
      <c r="C1078" s="14"/>
      <c r="D1078" s="15"/>
      <c r="E1078" s="14"/>
      <c r="F1078" s="15"/>
      <c r="G1078" s="16"/>
      <c r="J1078" s="37"/>
      <c r="K1078" s="14"/>
      <c r="S1078" s="27" t="b">
        <f t="shared" si="71"/>
        <v>1</v>
      </c>
    </row>
    <row r="1079" spans="2:19">
      <c r="B1079" s="14"/>
      <c r="C1079" s="14"/>
      <c r="D1079" s="15"/>
      <c r="E1079" s="14"/>
      <c r="F1079" s="15"/>
      <c r="G1079" s="16"/>
      <c r="J1079" s="37"/>
      <c r="K1079" s="14"/>
      <c r="S1079" s="27" t="b">
        <f t="shared" si="71"/>
        <v>1</v>
      </c>
    </row>
    <row r="1080" spans="2:19">
      <c r="B1080" s="14"/>
      <c r="C1080" s="14"/>
      <c r="D1080" s="15"/>
      <c r="E1080" s="14"/>
      <c r="F1080" s="15"/>
      <c r="G1080" s="16"/>
      <c r="J1080" s="37"/>
      <c r="K1080" s="14"/>
      <c r="S1080" s="27" t="b">
        <f t="shared" si="71"/>
        <v>1</v>
      </c>
    </row>
    <row r="1081" spans="2:19">
      <c r="B1081" s="14"/>
      <c r="C1081" s="14"/>
      <c r="D1081" s="15"/>
      <c r="E1081" s="14"/>
      <c r="F1081" s="15"/>
      <c r="G1081" s="16"/>
      <c r="J1081" s="37"/>
      <c r="K1081" s="14"/>
    </row>
    <row r="1082" spans="2:19">
      <c r="B1082" s="14"/>
      <c r="C1082" s="14"/>
      <c r="D1082" s="15"/>
      <c r="E1082" s="14"/>
      <c r="F1082" s="15"/>
      <c r="G1082" s="16"/>
      <c r="J1082" s="37"/>
      <c r="K1082" s="14"/>
    </row>
    <row r="1083" spans="2:19">
      <c r="B1083" s="14"/>
      <c r="C1083" s="14"/>
      <c r="D1083" s="15"/>
      <c r="E1083" s="14"/>
      <c r="F1083" s="15"/>
      <c r="G1083" s="16"/>
      <c r="J1083" s="37"/>
      <c r="K1083" s="14"/>
    </row>
    <row r="1084" spans="2:19">
      <c r="B1084" s="14"/>
      <c r="C1084" s="14"/>
      <c r="D1084" s="15"/>
      <c r="E1084" s="14"/>
      <c r="F1084" s="15"/>
      <c r="G1084" s="16"/>
      <c r="J1084" s="37"/>
      <c r="K1084" s="14"/>
    </row>
    <row r="1085" spans="2:19">
      <c r="B1085" s="14"/>
      <c r="C1085" s="14"/>
      <c r="D1085" s="15"/>
      <c r="E1085" s="14"/>
      <c r="F1085" s="15"/>
      <c r="G1085" s="16"/>
      <c r="J1085" s="37"/>
      <c r="K1085" s="14"/>
    </row>
    <row r="1086" spans="2:19">
      <c r="B1086" s="14"/>
      <c r="C1086" s="14"/>
      <c r="D1086" s="15"/>
      <c r="E1086" s="14"/>
      <c r="F1086" s="15"/>
      <c r="G1086" s="16"/>
      <c r="J1086" s="37"/>
      <c r="K1086" s="14"/>
    </row>
    <row r="1087" spans="2:19">
      <c r="B1087" s="14"/>
      <c r="C1087" s="14"/>
      <c r="D1087" s="15"/>
      <c r="E1087" s="14"/>
      <c r="F1087" s="15"/>
      <c r="G1087" s="16"/>
      <c r="J1087" s="37"/>
      <c r="K1087" s="14"/>
    </row>
    <row r="1088" spans="2:19">
      <c r="B1088" s="14"/>
      <c r="C1088" s="14"/>
      <c r="D1088" s="15"/>
      <c r="E1088" s="14"/>
      <c r="F1088" s="15"/>
      <c r="G1088" s="16"/>
      <c r="J1088" s="37"/>
      <c r="K1088" s="14"/>
    </row>
    <row r="1089" spans="2:11">
      <c r="B1089" s="14"/>
      <c r="C1089" s="14"/>
      <c r="D1089" s="15"/>
      <c r="E1089" s="14"/>
      <c r="F1089" s="15"/>
      <c r="G1089" s="16"/>
      <c r="J1089" s="37"/>
      <c r="K1089" s="14"/>
    </row>
    <row r="1090" spans="2:11">
      <c r="B1090" s="14"/>
      <c r="C1090" s="14"/>
      <c r="D1090" s="15"/>
      <c r="E1090" s="14"/>
      <c r="F1090" s="15"/>
      <c r="G1090" s="16"/>
      <c r="J1090" s="37"/>
      <c r="K1090" s="14"/>
    </row>
    <row r="1091" spans="2:11">
      <c r="B1091" s="14"/>
      <c r="C1091" s="14"/>
      <c r="D1091" s="15"/>
      <c r="E1091" s="14"/>
      <c r="F1091" s="15"/>
      <c r="G1091" s="16"/>
      <c r="J1091" s="37"/>
      <c r="K1091" s="14"/>
    </row>
    <row r="1092" spans="2:11">
      <c r="B1092" s="14"/>
      <c r="C1092" s="14"/>
      <c r="D1092" s="15"/>
      <c r="E1092" s="14"/>
      <c r="F1092" s="15"/>
      <c r="G1092" s="16"/>
      <c r="J1092" s="37"/>
      <c r="K1092" s="14"/>
    </row>
    <row r="1093" spans="2:11">
      <c r="B1093" s="14"/>
      <c r="C1093" s="14"/>
      <c r="D1093" s="15"/>
      <c r="E1093" s="14"/>
      <c r="F1093" s="15"/>
      <c r="G1093" s="16"/>
      <c r="J1093" s="37"/>
      <c r="K1093" s="14"/>
    </row>
    <row r="1094" spans="2:11">
      <c r="B1094" s="14"/>
      <c r="C1094" s="14"/>
      <c r="D1094" s="15"/>
      <c r="E1094" s="14"/>
      <c r="F1094" s="15"/>
      <c r="G1094" s="16"/>
      <c r="J1094" s="37"/>
      <c r="K1094" s="14"/>
    </row>
    <row r="1095" spans="2:11">
      <c r="B1095" s="14"/>
      <c r="C1095" s="14"/>
      <c r="D1095" s="15"/>
      <c r="E1095" s="14"/>
      <c r="F1095" s="15"/>
      <c r="G1095" s="16"/>
      <c r="J1095" s="37"/>
      <c r="K1095" s="14"/>
    </row>
    <row r="1096" spans="2:11">
      <c r="B1096" s="14"/>
      <c r="C1096" s="14"/>
      <c r="D1096" s="15"/>
      <c r="E1096" s="14"/>
      <c r="F1096" s="15"/>
      <c r="G1096" s="16"/>
      <c r="J1096" s="37"/>
      <c r="K1096" s="14"/>
    </row>
    <row r="1097" spans="2:11">
      <c r="B1097" s="14"/>
      <c r="C1097" s="14"/>
      <c r="D1097" s="15"/>
      <c r="E1097" s="14"/>
      <c r="F1097" s="15"/>
      <c r="G1097" s="16"/>
      <c r="J1097" s="37"/>
      <c r="K1097" s="14"/>
    </row>
    <row r="1098" spans="2:11">
      <c r="B1098" s="17"/>
      <c r="C1098" s="17"/>
      <c r="D1098" s="15"/>
      <c r="E1098" s="14"/>
      <c r="F1098" s="15"/>
      <c r="G1098" s="16"/>
      <c r="J1098" s="37"/>
      <c r="K1098" s="14"/>
    </row>
    <row r="1099" spans="2:11">
      <c r="B1099" s="14"/>
      <c r="C1099" s="14"/>
      <c r="D1099" s="15"/>
      <c r="E1099" s="14"/>
      <c r="F1099" s="15"/>
      <c r="G1099" s="16"/>
      <c r="J1099" s="37"/>
      <c r="K1099" s="14"/>
    </row>
    <row r="1100" spans="2:11">
      <c r="B1100" s="14"/>
      <c r="C1100" s="14"/>
      <c r="D1100" s="15"/>
      <c r="E1100" s="14"/>
      <c r="F1100" s="15"/>
      <c r="G1100" s="16"/>
      <c r="J1100" s="37"/>
      <c r="K1100" s="14"/>
    </row>
    <row r="1101" spans="2:11">
      <c r="B1101" s="14"/>
      <c r="C1101" s="14"/>
      <c r="D1101" s="15"/>
      <c r="E1101" s="14"/>
      <c r="F1101" s="15"/>
      <c r="G1101" s="16"/>
      <c r="J1101" s="37"/>
      <c r="K1101" s="14"/>
    </row>
    <row r="1102" spans="2:11">
      <c r="B1102" s="14"/>
      <c r="C1102" s="14"/>
      <c r="D1102" s="15"/>
      <c r="E1102" s="14"/>
      <c r="F1102" s="15"/>
      <c r="G1102" s="16"/>
      <c r="J1102" s="37"/>
      <c r="K1102" s="14"/>
    </row>
    <row r="1103" spans="2:11">
      <c r="B1103" s="14"/>
      <c r="C1103" s="14"/>
      <c r="D1103" s="15"/>
      <c r="E1103" s="14"/>
      <c r="F1103" s="15"/>
      <c r="G1103" s="16"/>
      <c r="J1103" s="37"/>
      <c r="K1103" s="14"/>
    </row>
    <row r="1104" spans="2:11">
      <c r="B1104" s="14"/>
      <c r="C1104" s="14"/>
      <c r="D1104" s="15"/>
      <c r="E1104" s="14"/>
      <c r="F1104" s="15"/>
      <c r="G1104" s="16"/>
      <c r="J1104" s="37"/>
      <c r="K1104" s="14"/>
    </row>
    <row r="1105" spans="2:11">
      <c r="B1105" s="14"/>
      <c r="C1105" s="14"/>
      <c r="D1105" s="15"/>
      <c r="E1105" s="14"/>
      <c r="F1105" s="15"/>
      <c r="G1105" s="16"/>
      <c r="J1105" s="37"/>
      <c r="K1105" s="14"/>
    </row>
    <row r="1106" spans="2:11">
      <c r="B1106" s="14"/>
      <c r="C1106" s="14"/>
      <c r="D1106" s="15"/>
      <c r="E1106" s="14"/>
      <c r="F1106" s="15"/>
      <c r="G1106" s="16"/>
      <c r="J1106" s="37"/>
      <c r="K1106" s="14"/>
    </row>
    <row r="1107" spans="2:11">
      <c r="B1107" s="14"/>
      <c r="C1107" s="14"/>
      <c r="D1107" s="15"/>
      <c r="E1107" s="14"/>
      <c r="F1107" s="15"/>
      <c r="G1107" s="16"/>
      <c r="J1107" s="37"/>
      <c r="K1107" s="14"/>
    </row>
    <row r="1108" spans="2:11">
      <c r="B1108" s="14"/>
      <c r="C1108" s="14"/>
      <c r="D1108" s="15"/>
      <c r="E1108" s="14"/>
      <c r="F1108" s="15"/>
      <c r="G1108" s="16"/>
      <c r="J1108" s="37"/>
      <c r="K1108" s="14"/>
    </row>
    <row r="1109" spans="2:11">
      <c r="B1109" s="14"/>
      <c r="C1109" s="14"/>
      <c r="D1109" s="15"/>
      <c r="E1109" s="14"/>
      <c r="F1109" s="15"/>
      <c r="G1109" s="16"/>
      <c r="J1109" s="37"/>
      <c r="K1109" s="14"/>
    </row>
    <row r="1110" spans="2:11">
      <c r="B1110" s="14"/>
      <c r="C1110" s="14"/>
      <c r="D1110" s="15"/>
      <c r="E1110" s="14"/>
      <c r="F1110" s="15"/>
      <c r="G1110" s="16"/>
      <c r="J1110" s="37"/>
      <c r="K1110" s="14"/>
    </row>
    <row r="1111" spans="2:11">
      <c r="B1111" s="14"/>
      <c r="C1111" s="14"/>
      <c r="D1111" s="15"/>
      <c r="E1111" s="14"/>
      <c r="F1111" s="15"/>
      <c r="G1111" s="16"/>
      <c r="J1111" s="37"/>
      <c r="K1111" s="14"/>
    </row>
    <row r="1112" spans="2:11">
      <c r="B1112" s="14"/>
      <c r="C1112" s="14"/>
      <c r="D1112" s="15"/>
      <c r="E1112" s="14"/>
      <c r="F1112" s="15"/>
      <c r="G1112" s="16"/>
      <c r="J1112" s="37"/>
      <c r="K1112" s="14"/>
    </row>
    <row r="1113" spans="2:11">
      <c r="B1113" s="14"/>
      <c r="C1113" s="14"/>
      <c r="D1113" s="15"/>
      <c r="E1113" s="14"/>
      <c r="F1113" s="15"/>
      <c r="G1113" s="16"/>
      <c r="J1113" s="37"/>
      <c r="K1113" s="14"/>
    </row>
    <row r="1114" spans="2:11">
      <c r="B1114" s="14"/>
      <c r="C1114" s="14"/>
      <c r="D1114" s="15"/>
      <c r="E1114" s="14"/>
      <c r="F1114" s="15"/>
      <c r="G1114" s="16"/>
      <c r="J1114" s="37"/>
      <c r="K1114" s="14"/>
    </row>
    <row r="1115" spans="2:11">
      <c r="B1115" s="14"/>
      <c r="C1115" s="14"/>
      <c r="D1115" s="15"/>
      <c r="E1115" s="14"/>
      <c r="F1115" s="15"/>
      <c r="G1115" s="16"/>
      <c r="J1115" s="37"/>
      <c r="K1115" s="14"/>
    </row>
    <row r="1116" spans="2:11">
      <c r="B1116" s="14"/>
      <c r="C1116" s="14"/>
      <c r="D1116" s="15"/>
      <c r="E1116" s="27"/>
      <c r="F1116" s="15"/>
      <c r="G1116" s="16"/>
      <c r="J1116" s="37"/>
      <c r="K1116" s="14"/>
    </row>
    <row r="1117" spans="2:11">
      <c r="B1117" s="14"/>
      <c r="C1117" s="14"/>
      <c r="D1117" s="15"/>
      <c r="E1117" s="27"/>
      <c r="F1117" s="15"/>
      <c r="G1117" s="16"/>
      <c r="J1117" s="37"/>
      <c r="K1117" s="14"/>
    </row>
    <row r="1118" spans="2:11">
      <c r="B1118" s="25"/>
      <c r="C1118" s="38"/>
      <c r="D1118" s="16"/>
      <c r="E1118" s="27"/>
      <c r="F1118" s="15"/>
      <c r="G1118" s="16"/>
      <c r="J1118" s="37"/>
      <c r="K1118" s="14"/>
    </row>
    <row r="1119" spans="2:11">
      <c r="B1119" s="25"/>
      <c r="C1119" s="38"/>
      <c r="D1119" s="16"/>
      <c r="E1119" s="22"/>
      <c r="F1119" s="36"/>
      <c r="G1119" s="16"/>
      <c r="J1119" s="37"/>
      <c r="K1119" s="14"/>
    </row>
    <row r="1120" spans="2:11">
      <c r="B1120" s="25"/>
      <c r="C1120" s="38"/>
      <c r="D1120" s="16"/>
      <c r="E1120" s="22"/>
      <c r="F1120" s="36"/>
      <c r="G1120" s="16"/>
      <c r="J1120" s="37"/>
      <c r="K1120" s="14"/>
    </row>
    <row r="1121" spans="2:11">
      <c r="B1121" s="25"/>
      <c r="C1121" s="38"/>
      <c r="D1121" s="16"/>
      <c r="E1121" s="22"/>
      <c r="F1121" s="36"/>
      <c r="G1121" s="16"/>
      <c r="J1121" s="25"/>
      <c r="K1121" s="14"/>
    </row>
    <row r="1122" spans="2:11">
      <c r="B1122" s="25"/>
      <c r="C1122" s="38"/>
      <c r="D1122" s="16"/>
      <c r="E1122" s="22"/>
      <c r="F1122" s="36"/>
      <c r="G1122" s="16"/>
      <c r="J1122" s="25"/>
      <c r="K1122" s="14"/>
    </row>
    <row r="1123" spans="2:11">
      <c r="B1123" s="25"/>
      <c r="C1123" s="38"/>
      <c r="D1123" s="16"/>
      <c r="E1123" s="22"/>
      <c r="F1123" s="36"/>
      <c r="G1123" s="16"/>
      <c r="J1123" s="25"/>
      <c r="K1123" s="14"/>
    </row>
    <row r="1124" spans="2:11">
      <c r="B1124" s="25"/>
      <c r="C1124" s="38"/>
      <c r="D1124" s="16"/>
      <c r="E1124" s="22"/>
      <c r="F1124" s="36"/>
      <c r="G1124" s="16"/>
      <c r="J1124" s="25"/>
      <c r="K1124" s="14"/>
    </row>
    <row r="1125" spans="2:11">
      <c r="B1125" s="25"/>
      <c r="C1125" s="38"/>
      <c r="D1125" s="16"/>
      <c r="E1125" s="22"/>
      <c r="F1125" s="36"/>
      <c r="G1125" s="16"/>
      <c r="J1125" s="25"/>
      <c r="K1125" s="14"/>
    </row>
    <row r="1126" spans="2:11">
      <c r="B1126" s="25"/>
      <c r="C1126" s="38"/>
      <c r="D1126" s="16"/>
      <c r="E1126" s="22"/>
      <c r="F1126" s="36"/>
      <c r="G1126" s="16"/>
      <c r="J1126" s="25"/>
      <c r="K1126" s="14"/>
    </row>
    <row r="1127" spans="2:11">
      <c r="B1127" s="25"/>
      <c r="C1127" s="38"/>
      <c r="D1127" s="16"/>
      <c r="E1127" s="22"/>
      <c r="F1127" s="36"/>
      <c r="G1127" s="16"/>
      <c r="J1127" s="25"/>
      <c r="K1127" s="14"/>
    </row>
    <row r="1128" spans="2:11">
      <c r="B1128" s="17"/>
      <c r="C1128" s="17"/>
      <c r="D1128" s="15"/>
      <c r="E1128" s="22"/>
      <c r="F1128" s="36"/>
      <c r="G1128" s="16"/>
      <c r="J1128" s="25"/>
      <c r="K1128" s="14"/>
    </row>
    <row r="1129" spans="2:11">
      <c r="B1129" s="25"/>
      <c r="C1129" s="38"/>
      <c r="D1129" s="16"/>
      <c r="F1129" s="18"/>
      <c r="G1129" s="16"/>
      <c r="J1129" s="25"/>
      <c r="K1129" s="14"/>
    </row>
    <row r="1130" spans="2:11">
      <c r="B1130" s="25"/>
      <c r="C1130" s="38"/>
      <c r="D1130" s="16"/>
      <c r="E1130" s="22"/>
      <c r="F1130" s="36"/>
      <c r="G1130" s="16"/>
      <c r="J1130" s="25"/>
      <c r="K1130" s="14"/>
    </row>
    <row r="1131" spans="2:11">
      <c r="B1131" s="25"/>
      <c r="C1131" s="38"/>
      <c r="D1131" s="16"/>
      <c r="E1131" s="22"/>
      <c r="F1131" s="36"/>
      <c r="G1131" s="16"/>
      <c r="J1131" s="37"/>
      <c r="K1131" s="14"/>
    </row>
    <row r="1132" spans="2:11">
      <c r="B1132" s="25"/>
      <c r="C1132" s="38"/>
      <c r="D1132" s="16"/>
      <c r="E1132" s="22"/>
      <c r="F1132" s="36"/>
      <c r="G1132" s="16"/>
      <c r="J1132" s="25"/>
      <c r="K1132" s="14"/>
    </row>
    <row r="1133" spans="2:11">
      <c r="B1133" s="25"/>
      <c r="C1133" s="38"/>
      <c r="D1133" s="16"/>
      <c r="E1133" s="22"/>
      <c r="F1133" s="36"/>
      <c r="G1133" s="16"/>
      <c r="J1133" s="25"/>
      <c r="K1133" s="14"/>
    </row>
    <row r="1134" spans="2:11">
      <c r="B1134" s="25"/>
      <c r="C1134" s="38"/>
      <c r="D1134" s="16"/>
      <c r="E1134" s="22"/>
      <c r="F1134" s="36"/>
      <c r="G1134" s="16"/>
      <c r="J1134" s="25"/>
      <c r="K1134" s="14"/>
    </row>
    <row r="1135" spans="2:11">
      <c r="B1135" s="25"/>
      <c r="C1135" s="38"/>
      <c r="D1135" s="16"/>
      <c r="E1135" s="22"/>
      <c r="F1135" s="36"/>
      <c r="G1135" s="16"/>
      <c r="J1135" s="25"/>
      <c r="K1135" s="14"/>
    </row>
    <row r="1136" spans="2:11">
      <c r="B1136" s="25"/>
      <c r="C1136" s="38"/>
      <c r="D1136" s="16"/>
      <c r="E1136" s="22"/>
      <c r="F1136" s="36"/>
      <c r="G1136" s="16"/>
      <c r="J1136" s="25"/>
      <c r="K1136" s="14"/>
    </row>
    <row r="1137" spans="2:11">
      <c r="B1137" s="25"/>
      <c r="C1137" s="38"/>
      <c r="D1137" s="16"/>
      <c r="E1137" s="22"/>
      <c r="F1137" s="36"/>
      <c r="G1137" s="16"/>
      <c r="J1137" s="25"/>
      <c r="K1137" s="14"/>
    </row>
    <row r="1138" spans="2:11">
      <c r="B1138" s="25"/>
      <c r="C1138" s="38"/>
      <c r="D1138" s="16"/>
      <c r="E1138" s="25"/>
      <c r="F1138" s="36"/>
      <c r="G1138" s="16"/>
      <c r="J1138" s="25"/>
      <c r="K1138" s="14"/>
    </row>
    <row r="1139" spans="2:11">
      <c r="B1139" s="25"/>
      <c r="C1139" s="38"/>
      <c r="D1139" s="16"/>
      <c r="E1139" s="25"/>
      <c r="F1139" s="36"/>
      <c r="G1139" s="16"/>
      <c r="J1139" s="25"/>
      <c r="K1139" s="14"/>
    </row>
    <row r="1140" spans="2:11">
      <c r="B1140" s="25"/>
      <c r="C1140" s="38"/>
      <c r="D1140" s="16"/>
      <c r="E1140" s="25"/>
      <c r="F1140" s="36"/>
      <c r="G1140" s="16"/>
      <c r="J1140" s="25"/>
      <c r="K1140" s="14"/>
    </row>
    <row r="1141" spans="2:11">
      <c r="B1141" s="25"/>
      <c r="C1141" s="38"/>
      <c r="D1141" s="16"/>
      <c r="E1141" s="25"/>
      <c r="F1141" s="36"/>
      <c r="G1141" s="16"/>
      <c r="J1141" s="25"/>
      <c r="K1141" s="14"/>
    </row>
    <row r="1142" spans="2:11">
      <c r="B1142" s="25"/>
      <c r="C1142" s="38"/>
      <c r="D1142" s="16"/>
      <c r="E1142" s="25"/>
      <c r="F1142" s="36"/>
      <c r="G1142" s="16"/>
      <c r="J1142" s="25"/>
      <c r="K1142" s="14"/>
    </row>
    <row r="1143" spans="2:11">
      <c r="B1143" s="25"/>
      <c r="C1143" s="38"/>
      <c r="D1143" s="16"/>
      <c r="E1143" s="25"/>
      <c r="F1143" s="36"/>
      <c r="G1143" s="16"/>
      <c r="J1143" s="25"/>
      <c r="K1143" s="14"/>
    </row>
    <row r="1144" spans="2:11">
      <c r="B1144" s="25"/>
      <c r="C1144" s="38"/>
      <c r="D1144" s="16"/>
      <c r="E1144" s="25"/>
      <c r="F1144" s="36"/>
      <c r="G1144" s="16"/>
      <c r="J1144" s="25"/>
      <c r="K1144" s="14"/>
    </row>
    <row r="1145" spans="2:11">
      <c r="B1145" s="58"/>
      <c r="C1145" s="59"/>
      <c r="D1145" s="57"/>
      <c r="E1145" s="25"/>
      <c r="F1145" s="36"/>
      <c r="G1145" s="16"/>
      <c r="J1145" s="25"/>
      <c r="K1145" s="14"/>
    </row>
    <row r="1146" spans="2:11">
      <c r="B1146" s="58"/>
      <c r="C1146" s="59"/>
      <c r="D1146" s="57"/>
      <c r="E1146" s="22"/>
      <c r="F1146" s="60"/>
      <c r="G1146" s="16"/>
      <c r="J1146" s="25"/>
      <c r="K1146" s="14"/>
    </row>
    <row r="1147" spans="2:11">
      <c r="B1147" s="58"/>
      <c r="C1147" s="59"/>
      <c r="D1147" s="57"/>
      <c r="E1147" s="22"/>
      <c r="F1147" s="60"/>
      <c r="G1147" s="16"/>
      <c r="J1147" s="25"/>
      <c r="K1147" s="14"/>
    </row>
    <row r="1148" spans="2:11">
      <c r="B1148" s="58"/>
      <c r="C1148" s="59"/>
      <c r="D1148" s="57"/>
      <c r="E1148" s="22"/>
      <c r="F1148" s="60"/>
      <c r="G1148" s="57"/>
      <c r="J1148" s="22"/>
      <c r="K1148" s="27"/>
    </row>
    <row r="1149" spans="2:11">
      <c r="E1149" s="22"/>
      <c r="F1149" s="60"/>
      <c r="G1149" s="57"/>
      <c r="J1149" s="22"/>
      <c r="K1149" s="27"/>
    </row>
    <row r="1150" spans="2:11">
      <c r="G1150" s="57"/>
      <c r="J1150" s="22"/>
      <c r="K1150" s="27"/>
    </row>
    <row r="1151" spans="2:11">
      <c r="G1151" s="57"/>
      <c r="J1151" s="22"/>
      <c r="K1151" s="27"/>
    </row>
  </sheetData>
  <autoFilter ref="A1:S1066" xr:uid="{00000000-0009-0000-0000-000001000000}"/>
  <sortState xmlns:xlrd2="http://schemas.microsoft.com/office/spreadsheetml/2017/richdata2" ref="A3:F113">
    <sortCondition ref="C3:C113"/>
    <sortCondition ref="B3:B113"/>
    <sortCondition descending="1" ref="D3:D113"/>
  </sortState>
  <dataValidations disablePrompts="1" count="1">
    <dataValidation type="list" allowBlank="1" showInputMessage="1" showErrorMessage="1" errorTitle="Choose a School" error="Please choose a valid school for this Meet." promptTitle="Choose School" sqref="D176:D192" xr:uid="{00000000-0002-0000-0100-000000000000}">
      <formula1>Grade</formula1>
    </dataValidation>
  </dataValidations>
  <hyperlinks>
    <hyperlink ref="K1" location="'Schedule of Events'!A1" display="'Return to Schedule of Events" xr:uid="{00000000-0004-0000-0100-000000000000}"/>
  </hyperlinks>
  <pageMargins left="0.25" right="0.25" top="0.23" bottom="0.27" header="0.23" footer="0.27"/>
  <pageSetup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4"/>
  <dimension ref="A1:M101"/>
  <sheetViews>
    <sheetView workbookViewId="0">
      <selection sqref="A1:E1048576"/>
    </sheetView>
  </sheetViews>
  <sheetFormatPr defaultRowHeight="15"/>
  <cols>
    <col min="1" max="1" width="7.140625" style="27" customWidth="1"/>
    <col min="2" max="5" width="16.7109375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254</v>
      </c>
      <c r="B2" s="8">
        <f>MAX(C2:E2)</f>
        <v>2003.5</v>
      </c>
      <c r="C2" s="8">
        <v>2003.5</v>
      </c>
      <c r="D2" s="8"/>
      <c r="E2" s="8"/>
      <c r="F2">
        <f>VLOOKUP($A2,Participants!$A:$E,4,FALSE)</f>
        <v>6</v>
      </c>
      <c r="G2" t="str">
        <f>VLOOKUP($A2,Participants!$A:$E,2,FALSE)</f>
        <v>Jonah</v>
      </c>
      <c r="H2" t="str">
        <f>VLOOKUP($A2,Participants!$A:$E,3,FALSE)</f>
        <v>Odum</v>
      </c>
      <c r="I2" t="str">
        <f>VLOOKUP($A2,Participants!$A:$E,5,FALSE)</f>
        <v>United We Run</v>
      </c>
      <c r="J2">
        <f>RANK(B2,$B$1:$B$97,0)</f>
        <v>4</v>
      </c>
    </row>
    <row r="3" spans="1:13">
      <c r="A3" s="27">
        <v>91</v>
      </c>
      <c r="B3" s="8">
        <f t="shared" ref="B3:B66" si="0">MAX(C3:E3)</f>
        <v>2906.25</v>
      </c>
      <c r="C3" s="8">
        <v>2906.25</v>
      </c>
      <c r="D3" s="8"/>
      <c r="E3" s="8"/>
      <c r="F3">
        <f>VLOOKUP($A3,Participants!$A:$E,4,FALSE)</f>
        <v>6</v>
      </c>
      <c r="G3" t="str">
        <f>VLOOKUP($A3,Participants!$A:$E,2,FALSE)</f>
        <v>T J</v>
      </c>
      <c r="H3" t="str">
        <f>VLOOKUP($A3,Participants!$A:$E,3,FALSE)</f>
        <v>Michalak</v>
      </c>
      <c r="I3" t="str">
        <f>VLOOKUP($A3,Participants!$A:$E,5,FALSE)</f>
        <v>St Jude</v>
      </c>
      <c r="J3">
        <f t="shared" ref="J3:J66" si="1">RANK(B3,$B$1:$B$97,0)</f>
        <v>1</v>
      </c>
      <c r="M3" s="13" t="s">
        <v>116</v>
      </c>
    </row>
    <row r="4" spans="1:13">
      <c r="A4" s="27">
        <v>160</v>
      </c>
      <c r="B4" s="8">
        <f t="shared" si="0"/>
        <v>1600.5</v>
      </c>
      <c r="C4" s="8">
        <v>1600.5</v>
      </c>
      <c r="D4" s="8"/>
      <c r="E4" s="8"/>
      <c r="F4">
        <f>VLOOKUP($A4,Participants!$A:$E,4,FALSE)</f>
        <v>6</v>
      </c>
      <c r="G4" t="str">
        <f>VLOOKUP($A4,Participants!$A:$E,2,FALSE)</f>
        <v>Jacob</v>
      </c>
      <c r="H4" t="str">
        <f>VLOOKUP($A4,Participants!$A:$E,3,FALSE)</f>
        <v>Coppinger</v>
      </c>
      <c r="I4" t="str">
        <f>VLOOKUP($A4,Participants!$A:$E,5,FALSE)</f>
        <v>SSFC</v>
      </c>
      <c r="J4">
        <f t="shared" si="1"/>
        <v>5</v>
      </c>
      <c r="M4" s="13" t="s">
        <v>117</v>
      </c>
    </row>
    <row r="5" spans="1:13">
      <c r="A5" s="27">
        <v>301</v>
      </c>
      <c r="B5" s="8">
        <f t="shared" si="0"/>
        <v>2206.5</v>
      </c>
      <c r="C5" s="8">
        <v>2206.5</v>
      </c>
      <c r="D5" s="8"/>
      <c r="E5" s="8"/>
      <c r="F5">
        <f>VLOOKUP($A5,Participants!$A:$E,4,FALSE)</f>
        <v>5</v>
      </c>
      <c r="G5" t="str">
        <f>VLOOKUP($A5,Participants!$A:$E,2,FALSE)</f>
        <v>Jonah</v>
      </c>
      <c r="H5" t="str">
        <f>VLOOKUP($A5,Participants!$A:$E,3,FALSE)</f>
        <v>Roell</v>
      </c>
      <c r="I5" t="str">
        <f>VLOOKUP($A5,Participants!$A:$E,5,FALSE)</f>
        <v>St. Barnabas</v>
      </c>
      <c r="J5">
        <f t="shared" si="1"/>
        <v>3</v>
      </c>
    </row>
    <row r="6" spans="1:13">
      <c r="A6" s="27">
        <v>177</v>
      </c>
      <c r="B6" s="8">
        <f t="shared" si="0"/>
        <v>2500.75</v>
      </c>
      <c r="C6" s="8">
        <v>2500.75</v>
      </c>
      <c r="D6" s="8"/>
      <c r="E6" s="8"/>
      <c r="F6">
        <f>VLOOKUP($A6,Participants!$A:$E,4,FALSE)</f>
        <v>6</v>
      </c>
      <c r="G6" t="str">
        <f>VLOOKUP($A6,Participants!$A:$E,2,FALSE)</f>
        <v>Zachary</v>
      </c>
      <c r="H6" t="str">
        <f>VLOOKUP($A6,Participants!$A:$E,3,FALSE)</f>
        <v>Hellinga</v>
      </c>
      <c r="I6" t="str">
        <f>VLOOKUP($A6,Participants!$A:$E,5,FALSE)</f>
        <v>SSFC</v>
      </c>
      <c r="J6">
        <f t="shared" si="1"/>
        <v>2</v>
      </c>
    </row>
    <row r="7" spans="1:13">
      <c r="B7" s="8">
        <f t="shared" si="0"/>
        <v>0</v>
      </c>
      <c r="C7" s="8"/>
      <c r="D7" s="8"/>
      <c r="E7" s="8"/>
      <c r="F7" t="e">
        <f>VLOOKUP($A7,Participants!$A:$E,4,FALSE)</f>
        <v>#N/A</v>
      </c>
      <c r="G7" t="e">
        <f>VLOOKUP($A7,Participants!$A:$E,2,FALSE)</f>
        <v>#N/A</v>
      </c>
      <c r="H7" t="e">
        <f>VLOOKUP($A7,Participants!$A:$E,3,FALSE)</f>
        <v>#N/A</v>
      </c>
      <c r="I7" t="e">
        <f>VLOOKUP($A7,Participants!$A:$E,5,FALSE)</f>
        <v>#N/A</v>
      </c>
      <c r="J7">
        <f t="shared" si="1"/>
        <v>6</v>
      </c>
    </row>
    <row r="8" spans="1:13">
      <c r="B8" s="8">
        <f t="shared" si="0"/>
        <v>0</v>
      </c>
      <c r="C8" s="8"/>
      <c r="D8" s="8"/>
      <c r="E8" s="8"/>
      <c r="F8" t="e">
        <f>VLOOKUP($A8,Participants!$A:$E,4,FALSE)</f>
        <v>#N/A</v>
      </c>
      <c r="G8" t="e">
        <f>VLOOKUP($A8,Participants!$A:$E,2,FALSE)</f>
        <v>#N/A</v>
      </c>
      <c r="H8" t="e">
        <f>VLOOKUP($A8,Participants!$A:$E,3,FALSE)</f>
        <v>#N/A</v>
      </c>
      <c r="I8" t="e">
        <f>VLOOKUP($A8,Participants!$A:$E,5,FALSE)</f>
        <v>#N/A</v>
      </c>
      <c r="J8">
        <f t="shared" si="1"/>
        <v>6</v>
      </c>
    </row>
    <row r="9" spans="1:13">
      <c r="B9" s="8">
        <f t="shared" si="0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 t="shared" si="1"/>
        <v>6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1"/>
        <v>6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1"/>
        <v>6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1"/>
        <v>6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6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6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6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6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6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6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6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6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6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6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6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6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6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6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6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6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6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6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6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6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6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6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6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6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6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6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6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6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6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6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6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6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6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6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6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6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6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6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6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6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6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6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6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6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6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6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6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6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6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6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6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6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6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6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98" si="3">RANK(B67,$B$1:$B$97,0)</f>
        <v>6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6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6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6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6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6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6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6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6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6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6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6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6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6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6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6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6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6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6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6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6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6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6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6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6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6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6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6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6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6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6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6</v>
      </c>
    </row>
    <row r="99" spans="2:10">
      <c r="B99" s="8">
        <f t="shared" si="2"/>
        <v>0</v>
      </c>
    </row>
    <row r="100" spans="2:10">
      <c r="B100" s="8">
        <f t="shared" si="2"/>
        <v>0</v>
      </c>
    </row>
    <row r="101" spans="2:10">
      <c r="B101" s="8">
        <f t="shared" si="2"/>
        <v>0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98" xr:uid="{00000000-0002-0000-1200-000000000000}">
      <formula1>Grade</formula1>
    </dataValidation>
  </dataValidations>
  <hyperlinks>
    <hyperlink ref="M1" location="'Schedule of Events'!A1" display="'Return to Schedule of Events" xr:uid="{00000000-0004-0000-1200-000000000000}"/>
    <hyperlink ref="M3" location="Participants!A1" display="Add or Update Participants" xr:uid="{00000000-0004-0000-1200-000001000000}"/>
    <hyperlink ref="M4" location="Overall!A1" display="Overall Place and Points" xr:uid="{00000000-0004-0000-1200-000002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51"/>
  <dimension ref="A1:M101"/>
  <sheetViews>
    <sheetView topLeftCell="A2" workbookViewId="0">
      <selection sqref="A1:E1048576"/>
    </sheetView>
  </sheetViews>
  <sheetFormatPr defaultRowHeight="15"/>
  <cols>
    <col min="1" max="1" width="7.28515625" style="27" customWidth="1"/>
    <col min="2" max="2" width="21.42578125" style="27" customWidth="1"/>
    <col min="3" max="3" width="17" style="27" customWidth="1"/>
    <col min="4" max="4" width="18" style="27" customWidth="1"/>
    <col min="5" max="5" width="18.7109375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152</v>
      </c>
      <c r="B2" s="8">
        <f>MAX(C2:E2)</f>
        <v>711</v>
      </c>
      <c r="C2" s="8">
        <v>611.25</v>
      </c>
      <c r="D2" s="8">
        <v>711</v>
      </c>
      <c r="E2" s="8">
        <v>703.5</v>
      </c>
      <c r="F2">
        <f>VLOOKUP($A2,Participants!$A:$E,4,FALSE)</f>
        <v>6</v>
      </c>
      <c r="G2" t="str">
        <f>VLOOKUP($A2,Participants!$A:$E,2,FALSE)</f>
        <v>Gabe</v>
      </c>
      <c r="H2" t="str">
        <f>VLOOKUP($A2,Participants!$A:$E,3,FALSE)</f>
        <v>Argiris</v>
      </c>
      <c r="I2" t="str">
        <f>VLOOKUP($A2,Participants!$A:$E,5,FALSE)</f>
        <v>SSFC</v>
      </c>
      <c r="J2">
        <f>RANK(B2,$B$1:$B$97,0)</f>
        <v>10</v>
      </c>
    </row>
    <row r="3" spans="1:13">
      <c r="A3" s="27">
        <v>205</v>
      </c>
      <c r="B3" s="8">
        <f t="shared" ref="B3:B66" si="0">MAX(C3:E3)</f>
        <v>904.5</v>
      </c>
      <c r="C3" s="8">
        <v>904.5</v>
      </c>
      <c r="D3" s="8">
        <v>805</v>
      </c>
      <c r="E3" s="8">
        <v>903.75</v>
      </c>
      <c r="F3">
        <f>VLOOKUP($A3,Participants!$A:$E,4,FALSE)</f>
        <v>6</v>
      </c>
      <c r="G3" t="str">
        <f>VLOOKUP($A3,Participants!$A:$E,2,FALSE)</f>
        <v>Isaac</v>
      </c>
      <c r="H3" t="str">
        <f>VLOOKUP($A3,Participants!$A:$E,3,FALSE)</f>
        <v>Timberlake</v>
      </c>
      <c r="I3" t="str">
        <f>VLOOKUP($A3,Participants!$A:$E,5,FALSE)</f>
        <v>SSFC</v>
      </c>
      <c r="J3">
        <f t="shared" ref="J3:J66" si="1">RANK(B3,$B$1:$B$97,0)</f>
        <v>6</v>
      </c>
      <c r="M3" s="13" t="s">
        <v>116</v>
      </c>
    </row>
    <row r="4" spans="1:13">
      <c r="A4" s="27">
        <v>218</v>
      </c>
      <c r="B4" s="8">
        <f t="shared" si="0"/>
        <v>705.5</v>
      </c>
      <c r="C4" s="8">
        <v>702</v>
      </c>
      <c r="D4" s="8">
        <v>705.5</v>
      </c>
      <c r="E4" s="8">
        <v>702</v>
      </c>
      <c r="F4">
        <f>VLOOKUP($A4,Participants!$A:$E,4,FALSE)</f>
        <v>5</v>
      </c>
      <c r="G4" t="str">
        <f>VLOOKUP($A4,Participants!$A:$E,2,FALSE)</f>
        <v>Tucker</v>
      </c>
      <c r="H4" t="str">
        <f>VLOOKUP($A4,Participants!$A:$E,3,FALSE)</f>
        <v>Young</v>
      </c>
      <c r="I4" t="str">
        <f>VLOOKUP($A4,Participants!$A:$E,5,FALSE)</f>
        <v>SSFC</v>
      </c>
      <c r="J4">
        <f t="shared" si="1"/>
        <v>13</v>
      </c>
      <c r="M4" s="13" t="s">
        <v>117</v>
      </c>
    </row>
    <row r="5" spans="1:13">
      <c r="A5" s="27">
        <v>198</v>
      </c>
      <c r="B5" s="8">
        <f t="shared" si="0"/>
        <v>610</v>
      </c>
      <c r="C5" s="8">
        <v>500.25</v>
      </c>
      <c r="D5" s="8">
        <v>501</v>
      </c>
      <c r="E5" s="8">
        <v>610</v>
      </c>
      <c r="F5">
        <f>VLOOKUP($A5,Participants!$A:$E,4,FALSE)</f>
        <v>5</v>
      </c>
      <c r="G5" t="str">
        <f>VLOOKUP($A5,Participants!$A:$E,2,FALSE)</f>
        <v>Luke</v>
      </c>
      <c r="H5" t="str">
        <f>VLOOKUP($A5,Participants!$A:$E,3,FALSE)</f>
        <v>Senac</v>
      </c>
      <c r="I5" t="str">
        <f>VLOOKUP($A5,Participants!$A:$E,5,FALSE)</f>
        <v>SSFC</v>
      </c>
      <c r="J5">
        <f t="shared" si="1"/>
        <v>15</v>
      </c>
    </row>
    <row r="6" spans="1:13">
      <c r="A6" s="27">
        <v>60</v>
      </c>
      <c r="B6" s="8">
        <f t="shared" si="0"/>
        <v>804</v>
      </c>
      <c r="C6" s="8">
        <v>0</v>
      </c>
      <c r="D6" s="8">
        <v>804</v>
      </c>
      <c r="E6" s="8">
        <v>802.75</v>
      </c>
      <c r="F6">
        <f>VLOOKUP($A6,Participants!$A:$E,4,FALSE)</f>
        <v>5</v>
      </c>
      <c r="G6" t="str">
        <f>VLOOKUP($A6,Participants!$A:$E,2,FALSE)</f>
        <v>Tyler</v>
      </c>
      <c r="H6" t="str">
        <f>VLOOKUP($A6,Participants!$A:$E,3,FALSE)</f>
        <v>Kedra</v>
      </c>
      <c r="I6" t="str">
        <f>VLOOKUP($A6,Participants!$A:$E,5,FALSE)</f>
        <v>St Jude</v>
      </c>
      <c r="J6">
        <f t="shared" si="1"/>
        <v>9</v>
      </c>
    </row>
    <row r="7" spans="1:13">
      <c r="A7" s="27">
        <v>301</v>
      </c>
      <c r="B7" s="8">
        <f t="shared" si="0"/>
        <v>704.25</v>
      </c>
      <c r="C7" s="8">
        <v>608</v>
      </c>
      <c r="D7" s="8">
        <v>508.25</v>
      </c>
      <c r="E7" s="8">
        <v>704.25</v>
      </c>
      <c r="F7">
        <f>VLOOKUP($A7,Participants!$A:$E,4,FALSE)</f>
        <v>5</v>
      </c>
      <c r="G7" t="str">
        <f>VLOOKUP($A7,Participants!$A:$E,2,FALSE)</f>
        <v>Jonah</v>
      </c>
      <c r="H7" t="str">
        <f>VLOOKUP($A7,Participants!$A:$E,3,FALSE)</f>
        <v>Roell</v>
      </c>
      <c r="I7" t="str">
        <f>VLOOKUP($A7,Participants!$A:$E,5,FALSE)</f>
        <v>St. Barnabas</v>
      </c>
      <c r="J7">
        <f t="shared" si="1"/>
        <v>14</v>
      </c>
    </row>
    <row r="8" spans="1:13">
      <c r="A8" s="27">
        <v>303</v>
      </c>
      <c r="B8" s="8">
        <f t="shared" si="0"/>
        <v>509.75</v>
      </c>
      <c r="C8" s="8">
        <v>0</v>
      </c>
      <c r="D8" s="8">
        <v>509.75</v>
      </c>
      <c r="E8" s="8">
        <v>409.75</v>
      </c>
      <c r="F8">
        <f>VLOOKUP($A8,Participants!$A:$E,4,FALSE)</f>
        <v>6</v>
      </c>
      <c r="G8" t="str">
        <f>VLOOKUP($A8,Participants!$A:$E,2,FALSE)</f>
        <v>Mason</v>
      </c>
      <c r="H8" t="str">
        <f>VLOOKUP($A8,Participants!$A:$E,3,FALSE)</f>
        <v>Schnarr</v>
      </c>
      <c r="I8" t="str">
        <f>VLOOKUP($A8,Participants!$A:$E,5,FALSE)</f>
        <v>St. Barnabas</v>
      </c>
      <c r="J8">
        <f t="shared" si="1"/>
        <v>18</v>
      </c>
    </row>
    <row r="9" spans="1:13">
      <c r="A9" s="27">
        <v>290</v>
      </c>
      <c r="B9" s="8">
        <f t="shared" si="0"/>
        <v>604</v>
      </c>
      <c r="C9" s="8">
        <v>510.75</v>
      </c>
      <c r="D9" s="8">
        <v>510.25</v>
      </c>
      <c r="E9" s="8">
        <v>604</v>
      </c>
      <c r="F9">
        <f>VLOOKUP($A9,Participants!$A:$E,4,FALSE)</f>
        <v>5</v>
      </c>
      <c r="G9" t="str">
        <f>VLOOKUP($A9,Participants!$A:$E,2,FALSE)</f>
        <v>Nick</v>
      </c>
      <c r="H9" t="str">
        <f>VLOOKUP($A9,Participants!$A:$E,3,FALSE)</f>
        <v>McCoy</v>
      </c>
      <c r="I9" t="str">
        <f>VLOOKUP($A9,Participants!$A:$E,5,FALSE)</f>
        <v>St. Barnabas</v>
      </c>
      <c r="J9">
        <f t="shared" si="1"/>
        <v>17</v>
      </c>
    </row>
    <row r="10" spans="1:13">
      <c r="A10" s="27">
        <v>97</v>
      </c>
      <c r="B10" s="8">
        <f t="shared" si="0"/>
        <v>903.75</v>
      </c>
      <c r="C10" s="8">
        <v>808.5</v>
      </c>
      <c r="D10" s="8">
        <v>903.75</v>
      </c>
      <c r="E10" s="8">
        <v>809.25</v>
      </c>
      <c r="F10">
        <f>VLOOKUP($A10,Participants!$A:$E,4,FALSE)</f>
        <v>5</v>
      </c>
      <c r="G10" t="str">
        <f>VLOOKUP($A10,Participants!$A:$E,2,FALSE)</f>
        <v>Evan</v>
      </c>
      <c r="H10" t="str">
        <f>VLOOKUP($A10,Participants!$A:$E,3,FALSE)</f>
        <v>Nielsen</v>
      </c>
      <c r="I10" t="str">
        <f>VLOOKUP($A10,Participants!$A:$E,5,FALSE)</f>
        <v>St Jude</v>
      </c>
      <c r="J10">
        <f t="shared" si="1"/>
        <v>7</v>
      </c>
    </row>
    <row r="11" spans="1:13">
      <c r="A11" s="27">
        <v>108</v>
      </c>
      <c r="B11" s="8">
        <f t="shared" si="0"/>
        <v>606.25</v>
      </c>
      <c r="C11" s="8">
        <v>606.25</v>
      </c>
      <c r="D11" s="8">
        <v>505.5</v>
      </c>
      <c r="E11" s="8">
        <v>505</v>
      </c>
      <c r="F11">
        <f>VLOOKUP($A11,Participants!$A:$E,4,FALSE)</f>
        <v>5</v>
      </c>
      <c r="G11" t="str">
        <f>VLOOKUP($A11,Participants!$A:$E,2,FALSE)</f>
        <v xml:space="preserve">Nate </v>
      </c>
      <c r="H11" t="str">
        <f>VLOOKUP($A11,Participants!$A:$E,3,FALSE)</f>
        <v>Russell</v>
      </c>
      <c r="I11" t="str">
        <f>VLOOKUP($A11,Participants!$A:$E,5,FALSE)</f>
        <v>St Jude</v>
      </c>
      <c r="J11">
        <f t="shared" si="1"/>
        <v>16</v>
      </c>
    </row>
    <row r="12" spans="1:13">
      <c r="A12" s="27">
        <v>88</v>
      </c>
      <c r="B12" s="8">
        <f t="shared" si="0"/>
        <v>708</v>
      </c>
      <c r="C12" s="8">
        <v>702.75</v>
      </c>
      <c r="D12" s="8">
        <v>708</v>
      </c>
      <c r="E12" s="8">
        <v>603.75</v>
      </c>
      <c r="F12">
        <f>VLOOKUP($A12,Participants!$A:$E,4,FALSE)</f>
        <v>6</v>
      </c>
      <c r="G12" t="str">
        <f>VLOOKUP($A12,Participants!$A:$E,2,FALSE)</f>
        <v>Andrew</v>
      </c>
      <c r="H12" t="str">
        <f>VLOOKUP($A12,Participants!$A:$E,3,FALSE)</f>
        <v>McMichael</v>
      </c>
      <c r="I12" t="str">
        <f>VLOOKUP($A12,Participants!$A:$E,5,FALSE)</f>
        <v>St Jude</v>
      </c>
      <c r="J12">
        <f t="shared" si="1"/>
        <v>11</v>
      </c>
    </row>
    <row r="13" spans="1:13">
      <c r="A13" s="27">
        <v>3</v>
      </c>
      <c r="B13" s="8">
        <f t="shared" si="0"/>
        <v>901.25</v>
      </c>
      <c r="C13" s="8">
        <v>901.25</v>
      </c>
      <c r="D13" s="8">
        <v>808</v>
      </c>
      <c r="E13" s="8">
        <v>810.25</v>
      </c>
      <c r="F13">
        <f>VLOOKUP($A13,Participants!$A:$E,4,FALSE)</f>
        <v>6</v>
      </c>
      <c r="G13" t="str">
        <f>VLOOKUP($A13,Participants!$A:$E,2,FALSE)</f>
        <v>Charlie</v>
      </c>
      <c r="H13" t="str">
        <f>VLOOKUP($A13,Participants!$A:$E,3,FALSE)</f>
        <v>Allen</v>
      </c>
      <c r="I13" t="str">
        <f>VLOOKUP($A13,Participants!$A:$E,5,FALSE)</f>
        <v>St Jude</v>
      </c>
      <c r="J13">
        <f t="shared" si="1"/>
        <v>8</v>
      </c>
    </row>
    <row r="14" spans="1:13">
      <c r="A14" s="27">
        <v>240</v>
      </c>
      <c r="B14" s="8">
        <f t="shared" si="0"/>
        <v>905.75</v>
      </c>
      <c r="C14" s="8">
        <v>905.75</v>
      </c>
      <c r="D14" s="8">
        <v>905.75</v>
      </c>
      <c r="E14" s="8">
        <v>805</v>
      </c>
      <c r="F14">
        <f>VLOOKUP($A14,Participants!$A:$E,4,FALSE)</f>
        <v>6</v>
      </c>
      <c r="G14" t="str">
        <f>VLOOKUP($A14,Participants!$A:$E,2,FALSE)</f>
        <v>Alexander</v>
      </c>
      <c r="H14" t="str">
        <f>VLOOKUP($A14,Participants!$A:$E,3,FALSE)</f>
        <v>Jarvis</v>
      </c>
      <c r="I14" t="str">
        <f>VLOOKUP($A14,Participants!$A:$E,5,FALSE)</f>
        <v>United We Run</v>
      </c>
      <c r="J14">
        <f t="shared" si="1"/>
        <v>5</v>
      </c>
    </row>
    <row r="15" spans="1:13">
      <c r="A15" s="27">
        <v>232</v>
      </c>
      <c r="B15" s="8">
        <f t="shared" si="0"/>
        <v>1006</v>
      </c>
      <c r="C15" s="8">
        <v>1006</v>
      </c>
      <c r="D15" s="8">
        <v>910.25</v>
      </c>
      <c r="E15" s="8">
        <v>811.75</v>
      </c>
      <c r="F15">
        <f>VLOOKUP($A15,Participants!$A:$E,4,FALSE)</f>
        <v>6</v>
      </c>
      <c r="G15" t="str">
        <f>VLOOKUP($A15,Participants!$A:$E,2,FALSE)</f>
        <v>Joe</v>
      </c>
      <c r="H15" t="str">
        <f>VLOOKUP($A15,Participants!$A:$E,3,FALSE)</f>
        <v>Egan</v>
      </c>
      <c r="I15" t="str">
        <f>VLOOKUP($A15,Participants!$A:$E,5,FALSE)</f>
        <v>United We Run</v>
      </c>
      <c r="J15">
        <f t="shared" si="1"/>
        <v>3</v>
      </c>
    </row>
    <row r="16" spans="1:13">
      <c r="A16" s="27">
        <v>222</v>
      </c>
      <c r="B16" s="8">
        <f t="shared" si="0"/>
        <v>908</v>
      </c>
      <c r="C16" s="8">
        <v>810.25</v>
      </c>
      <c r="D16" s="8">
        <v>903.75</v>
      </c>
      <c r="E16" s="8">
        <v>908</v>
      </c>
      <c r="F16">
        <f>VLOOKUP($A16,Participants!$A:$E,4,FALSE)</f>
        <v>6</v>
      </c>
      <c r="G16" t="str">
        <f>VLOOKUP($A16,Participants!$A:$E,2,FALSE)</f>
        <v>Jack</v>
      </c>
      <c r="H16" t="str">
        <f>VLOOKUP($A16,Participants!$A:$E,3,FALSE)</f>
        <v>Andrews</v>
      </c>
      <c r="I16" t="str">
        <f>VLOOKUP($A16,Participants!$A:$E,5,FALSE)</f>
        <v>United We Run</v>
      </c>
      <c r="J16">
        <f t="shared" si="1"/>
        <v>4</v>
      </c>
    </row>
    <row r="17" spans="1:10">
      <c r="A17" s="27">
        <v>177</v>
      </c>
      <c r="B17" s="8">
        <f t="shared" si="0"/>
        <v>708</v>
      </c>
      <c r="C17" s="8">
        <v>0</v>
      </c>
      <c r="D17" s="8">
        <v>708</v>
      </c>
      <c r="E17" s="8">
        <v>0</v>
      </c>
      <c r="F17">
        <f>VLOOKUP($A17,Participants!$A:$E,4,FALSE)</f>
        <v>6</v>
      </c>
      <c r="G17" t="str">
        <f>VLOOKUP($A17,Participants!$A:$E,2,FALSE)</f>
        <v>Zachary</v>
      </c>
      <c r="H17" t="str">
        <f>VLOOKUP($A17,Participants!$A:$E,3,FALSE)</f>
        <v>Hellinga</v>
      </c>
      <c r="I17" t="str">
        <f>VLOOKUP($A17,Participants!$A:$E,5,FALSE)</f>
        <v>SSFC</v>
      </c>
      <c r="J17">
        <f t="shared" si="1"/>
        <v>11</v>
      </c>
    </row>
    <row r="18" spans="1:10">
      <c r="A18" s="27">
        <v>75</v>
      </c>
      <c r="B18" s="8">
        <f t="shared" si="0"/>
        <v>1202.75</v>
      </c>
      <c r="C18" s="8">
        <v>0</v>
      </c>
      <c r="D18" s="8">
        <v>0</v>
      </c>
      <c r="E18" s="8">
        <v>1202.75</v>
      </c>
      <c r="F18">
        <f>VLOOKUP($A18,Participants!$A:$E,4,FALSE)</f>
        <v>6</v>
      </c>
      <c r="G18" t="str">
        <f>VLOOKUP($A18,Participants!$A:$E,2,FALSE)</f>
        <v>J R</v>
      </c>
      <c r="H18" t="str">
        <f>VLOOKUP($A18,Participants!$A:$E,3,FALSE)</f>
        <v>Link</v>
      </c>
      <c r="I18" t="str">
        <f>VLOOKUP($A18,Participants!$A:$E,5,FALSE)</f>
        <v>St Jude</v>
      </c>
      <c r="J18">
        <f t="shared" si="1"/>
        <v>1</v>
      </c>
    </row>
    <row r="19" spans="1:10">
      <c r="A19" s="27">
        <v>91</v>
      </c>
      <c r="B19" s="8">
        <f t="shared" si="0"/>
        <v>1111.75</v>
      </c>
      <c r="C19" s="8">
        <v>1005.5</v>
      </c>
      <c r="D19" s="8">
        <v>1105.25</v>
      </c>
      <c r="E19" s="8">
        <v>1111.75</v>
      </c>
      <c r="F19">
        <f>VLOOKUP($A19,Participants!$A:$E,4,FALSE)</f>
        <v>6</v>
      </c>
      <c r="G19" t="str">
        <f>VLOOKUP($A19,Participants!$A:$E,2,FALSE)</f>
        <v>T J</v>
      </c>
      <c r="H19" t="str">
        <f>VLOOKUP($A19,Participants!$A:$E,3,FALSE)</f>
        <v>Michalak</v>
      </c>
      <c r="I19" t="str">
        <f>VLOOKUP($A19,Participants!$A:$E,5,FALSE)</f>
        <v>St Jude</v>
      </c>
      <c r="J19">
        <f t="shared" si="1"/>
        <v>2</v>
      </c>
    </row>
    <row r="20" spans="1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19</v>
      </c>
    </row>
    <row r="21" spans="1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19</v>
      </c>
    </row>
    <row r="22" spans="1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19</v>
      </c>
    </row>
    <row r="23" spans="1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19</v>
      </c>
    </row>
    <row r="24" spans="1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19</v>
      </c>
    </row>
    <row r="25" spans="1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19</v>
      </c>
    </row>
    <row r="26" spans="1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19</v>
      </c>
    </row>
    <row r="27" spans="1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19</v>
      </c>
    </row>
    <row r="28" spans="1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19</v>
      </c>
    </row>
    <row r="29" spans="1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19</v>
      </c>
    </row>
    <row r="30" spans="1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19</v>
      </c>
    </row>
    <row r="31" spans="1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19</v>
      </c>
    </row>
    <row r="32" spans="1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19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19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19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19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19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19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19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19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19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19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19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19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19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19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19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19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19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19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19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19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19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19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19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19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19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19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19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19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19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19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19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19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19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19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19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19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19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19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19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19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19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19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19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19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19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19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19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19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19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19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19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19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19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19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19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19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19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19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19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19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19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19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19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19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19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19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19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19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19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19</v>
      </c>
    </row>
  </sheetData>
  <autoFilter ref="A1:K101" xr:uid="{00000000-0009-0000-0000-000013000000}"/>
  <dataValidations count="1">
    <dataValidation type="list" allowBlank="1" showInputMessage="1" showErrorMessage="1" errorTitle="Choose a School" error="Please choose a valid school for this Meet." promptTitle="Choose School" sqref="F2:F101" xr:uid="{00000000-0002-0000-1300-000000000000}">
      <formula1>Grade</formula1>
    </dataValidation>
  </dataValidations>
  <hyperlinks>
    <hyperlink ref="M1" location="'Schedule of Events'!A1" display="'Return to Schedule of Events" xr:uid="{00000000-0004-0000-1300-000000000000}"/>
    <hyperlink ref="M3" location="Participants!A1" display="Add or Update Participants" xr:uid="{00000000-0004-0000-1300-000001000000}"/>
    <hyperlink ref="M4" location="Overall!A1" display="Overall Place and Points" xr:uid="{00000000-0004-0000-1300-000002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6"/>
  <dimension ref="A1:O101"/>
  <sheetViews>
    <sheetView workbookViewId="0">
      <selection sqref="A1:E1048576"/>
    </sheetView>
  </sheetViews>
  <sheetFormatPr defaultRowHeight="15"/>
  <cols>
    <col min="1" max="1" width="8.57031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5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 t="s">
        <v>2</v>
      </c>
      <c r="M1" s="12" t="s">
        <v>84</v>
      </c>
    </row>
    <row r="2" spans="1:15">
      <c r="A2" s="27">
        <v>160</v>
      </c>
      <c r="B2" s="8" t="s">
        <v>721</v>
      </c>
      <c r="C2" s="8"/>
      <c r="D2" s="8"/>
      <c r="E2" s="8"/>
      <c r="F2">
        <f>VLOOKUP($A2,Participants!$A:$E,4,FALSE)</f>
        <v>6</v>
      </c>
      <c r="G2" t="str">
        <f>VLOOKUP($A2,Participants!$A:$E,2,FALSE)</f>
        <v>Jacob</v>
      </c>
      <c r="H2" t="str">
        <f>VLOOKUP($A2,Participants!$A:$E,3,FALSE)</f>
        <v>Coppinger</v>
      </c>
      <c r="I2" t="str">
        <f>VLOOKUP($A2,Participants!$A:$E,5,FALSE)</f>
        <v>SSFC</v>
      </c>
      <c r="J2" t="e">
        <f>RANK(B2,$B$1:$B$97,0)</f>
        <v>#VALUE!</v>
      </c>
    </row>
    <row r="3" spans="1:15">
      <c r="A3" s="27">
        <v>75</v>
      </c>
      <c r="B3" s="8">
        <v>310</v>
      </c>
      <c r="C3" s="8"/>
      <c r="D3" s="8"/>
      <c r="E3" s="8"/>
      <c r="F3">
        <f>VLOOKUP($A3,Participants!$A:$E,4,FALSE)</f>
        <v>6</v>
      </c>
      <c r="G3" t="str">
        <f>VLOOKUP($A3,Participants!$A:$E,2,FALSE)</f>
        <v>J R</v>
      </c>
      <c r="H3" t="str">
        <f>VLOOKUP($A3,Participants!$A:$E,3,FALSE)</f>
        <v>Link</v>
      </c>
      <c r="I3" t="str">
        <f>VLOOKUP($A3,Participants!$A:$E,5,FALSE)</f>
        <v>St Jude</v>
      </c>
      <c r="J3">
        <f t="shared" ref="J3:J66" si="0">RANK(B3,$B$1:$B$97,0)</f>
        <v>4</v>
      </c>
      <c r="M3" s="13" t="s">
        <v>116</v>
      </c>
    </row>
    <row r="4" spans="1:15">
      <c r="A4" s="27">
        <v>129</v>
      </c>
      <c r="B4" s="8">
        <v>310.00200000000001</v>
      </c>
      <c r="C4" s="8" t="s">
        <v>725</v>
      </c>
      <c r="D4" s="8"/>
      <c r="E4" s="8"/>
      <c r="F4">
        <f>VLOOKUP($A4,Participants!$A:$E,4,FALSE)</f>
        <v>6</v>
      </c>
      <c r="G4" t="str">
        <f>VLOOKUP($A4,Participants!$A:$E,2,FALSE)</f>
        <v>Gabriel</v>
      </c>
      <c r="H4" t="str">
        <f>VLOOKUP($A4,Participants!$A:$E,3,FALSE)</f>
        <v>Sulit</v>
      </c>
      <c r="I4" t="str">
        <f>VLOOKUP($A4,Participants!$A:$E,5,FALSE)</f>
        <v>St Jude</v>
      </c>
      <c r="J4">
        <f t="shared" si="0"/>
        <v>3</v>
      </c>
      <c r="M4" s="13" t="s">
        <v>117</v>
      </c>
    </row>
    <row r="5" spans="1:15">
      <c r="A5" s="27">
        <v>90</v>
      </c>
      <c r="B5" s="8">
        <v>308</v>
      </c>
      <c r="C5" s="8"/>
      <c r="D5" s="8"/>
      <c r="E5" s="8"/>
      <c r="F5">
        <f>VLOOKUP($A5,Participants!$A:$E,4,FALSE)</f>
        <v>3</v>
      </c>
      <c r="G5" t="str">
        <f>VLOOKUP($A5,Participants!$A:$E,2,FALSE)</f>
        <v xml:space="preserve">Suri </v>
      </c>
      <c r="H5" t="str">
        <f>VLOOKUP($A5,Participants!$A:$E,3,FALSE)</f>
        <v>Mejia-Herrera</v>
      </c>
      <c r="I5" t="str">
        <f>VLOOKUP($A5,Participants!$A:$E,5,FALSE)</f>
        <v>St Jude</v>
      </c>
      <c r="J5">
        <f t="shared" si="0"/>
        <v>5</v>
      </c>
    </row>
    <row r="6" spans="1:15">
      <c r="A6" s="27">
        <v>14</v>
      </c>
      <c r="B6" s="8">
        <v>400</v>
      </c>
      <c r="C6" s="8"/>
      <c r="D6" s="8"/>
      <c r="E6" s="8"/>
      <c r="F6">
        <f>VLOOKUP($A6,Participants!$A:$E,4,FALSE)</f>
        <v>6</v>
      </c>
      <c r="G6" t="str">
        <f>VLOOKUP($A6,Participants!$A:$E,2,FALSE)</f>
        <v>Jim</v>
      </c>
      <c r="H6" t="str">
        <f>VLOOKUP($A6,Participants!$A:$E,3,FALSE)</f>
        <v>Buchmeier</v>
      </c>
      <c r="I6" t="str">
        <f>VLOOKUP($A6,Participants!$A:$E,5,FALSE)</f>
        <v>St Jude</v>
      </c>
      <c r="J6">
        <f t="shared" si="0"/>
        <v>2</v>
      </c>
    </row>
    <row r="7" spans="1:15">
      <c r="A7" s="27">
        <v>91</v>
      </c>
      <c r="B7" s="8">
        <v>402</v>
      </c>
      <c r="C7" s="8"/>
      <c r="D7" s="8"/>
      <c r="E7" s="8"/>
      <c r="F7">
        <f>VLOOKUP($A7,Participants!$A:$E,4,FALSE)</f>
        <v>6</v>
      </c>
      <c r="G7" t="str">
        <f>VLOOKUP($A7,Participants!$A:$E,2,FALSE)</f>
        <v>T J</v>
      </c>
      <c r="H7" t="str">
        <f>VLOOKUP($A7,Participants!$A:$E,3,FALSE)</f>
        <v>Michalak</v>
      </c>
      <c r="I7" t="str">
        <f>VLOOKUP($A7,Participants!$A:$E,5,FALSE)</f>
        <v>St Jude</v>
      </c>
      <c r="J7">
        <f t="shared" si="0"/>
        <v>1</v>
      </c>
    </row>
    <row r="8" spans="1:15">
      <c r="B8" s="8">
        <f t="shared" ref="B8:B71" si="1">MAX(C8:E8)</f>
        <v>0</v>
      </c>
      <c r="C8" s="8"/>
      <c r="D8" s="8"/>
      <c r="E8" s="8"/>
      <c r="F8" t="e">
        <f>VLOOKUP($A8,Participants!$A:$E,4,FALSE)</f>
        <v>#N/A</v>
      </c>
      <c r="G8" t="e">
        <f>VLOOKUP($A8,Participants!$A:$E,2,FALSE)</f>
        <v>#N/A</v>
      </c>
      <c r="H8" t="e">
        <f>VLOOKUP($A8,Participants!$A:$E,3,FALSE)</f>
        <v>#N/A</v>
      </c>
      <c r="I8" t="e">
        <f>VLOOKUP($A8,Participants!$A:$E,5,FALSE)</f>
        <v>#N/A</v>
      </c>
      <c r="J8">
        <f t="shared" si="0"/>
        <v>6</v>
      </c>
    </row>
    <row r="9" spans="1:15">
      <c r="B9" s="8">
        <f t="shared" si="1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 t="shared" si="0"/>
        <v>6</v>
      </c>
    </row>
    <row r="10" spans="1:15">
      <c r="B10" s="8">
        <f t="shared" si="1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0"/>
        <v>6</v>
      </c>
    </row>
    <row r="11" spans="1:15">
      <c r="B11" s="8">
        <f t="shared" si="1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0"/>
        <v>6</v>
      </c>
    </row>
    <row r="12" spans="1:15">
      <c r="B12" s="8">
        <f t="shared" si="1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0"/>
        <v>6</v>
      </c>
    </row>
    <row r="13" spans="1:15">
      <c r="B13" s="8">
        <f t="shared" si="1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0"/>
        <v>6</v>
      </c>
    </row>
    <row r="14" spans="1:15">
      <c r="B14" s="8">
        <f t="shared" si="1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0"/>
        <v>6</v>
      </c>
    </row>
    <row r="15" spans="1:15">
      <c r="B15" s="8">
        <f t="shared" si="1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0"/>
        <v>6</v>
      </c>
    </row>
    <row r="16" spans="1:15">
      <c r="B16" s="8">
        <f t="shared" si="1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0"/>
        <v>6</v>
      </c>
      <c r="M16" s="9"/>
      <c r="N16" s="9"/>
      <c r="O16" s="9"/>
    </row>
    <row r="17" spans="2:15">
      <c r="B17" s="8">
        <f t="shared" si="1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0"/>
        <v>6</v>
      </c>
      <c r="M17" s="8"/>
      <c r="N17" s="8"/>
      <c r="O17" s="8"/>
    </row>
    <row r="18" spans="2:15">
      <c r="B18" s="8">
        <f t="shared" si="1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0"/>
        <v>6</v>
      </c>
    </row>
    <row r="19" spans="2:15">
      <c r="B19" s="8">
        <f t="shared" si="1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0"/>
        <v>6</v>
      </c>
    </row>
    <row r="20" spans="2:15">
      <c r="B20" s="8">
        <f t="shared" si="1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0"/>
        <v>6</v>
      </c>
    </row>
    <row r="21" spans="2:15">
      <c r="B21" s="8">
        <f t="shared" si="1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0"/>
        <v>6</v>
      </c>
    </row>
    <row r="22" spans="2:15">
      <c r="B22" s="8">
        <f t="shared" si="1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0"/>
        <v>6</v>
      </c>
    </row>
    <row r="23" spans="2:15">
      <c r="B23" s="8">
        <f t="shared" si="1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0"/>
        <v>6</v>
      </c>
    </row>
    <row r="24" spans="2:15">
      <c r="B24" s="8">
        <f t="shared" si="1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0"/>
        <v>6</v>
      </c>
    </row>
    <row r="25" spans="2:15">
      <c r="B25" s="8">
        <f t="shared" si="1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0"/>
        <v>6</v>
      </c>
    </row>
    <row r="26" spans="2:15">
      <c r="B26" s="8">
        <f t="shared" si="1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0"/>
        <v>6</v>
      </c>
    </row>
    <row r="27" spans="2:15">
      <c r="B27" s="8">
        <f t="shared" si="1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0"/>
        <v>6</v>
      </c>
    </row>
    <row r="28" spans="2:15">
      <c r="B28" s="8">
        <f t="shared" si="1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0"/>
        <v>6</v>
      </c>
    </row>
    <row r="29" spans="2:15">
      <c r="B29" s="8">
        <f t="shared" si="1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0"/>
        <v>6</v>
      </c>
    </row>
    <row r="30" spans="2:15">
      <c r="B30" s="8">
        <f t="shared" si="1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0"/>
        <v>6</v>
      </c>
    </row>
    <row r="31" spans="2:15">
      <c r="B31" s="8">
        <f t="shared" si="1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0"/>
        <v>6</v>
      </c>
    </row>
    <row r="32" spans="2:15">
      <c r="B32" s="8">
        <f t="shared" si="1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0"/>
        <v>6</v>
      </c>
    </row>
    <row r="33" spans="2:10">
      <c r="B33" s="8">
        <f t="shared" si="1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0"/>
        <v>6</v>
      </c>
    </row>
    <row r="34" spans="2:10">
      <c r="B34" s="8">
        <f t="shared" si="1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0"/>
        <v>6</v>
      </c>
    </row>
    <row r="35" spans="2:10">
      <c r="B35" s="8">
        <f t="shared" si="1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0"/>
        <v>6</v>
      </c>
    </row>
    <row r="36" spans="2:10">
      <c r="B36" s="8">
        <f t="shared" si="1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0"/>
        <v>6</v>
      </c>
    </row>
    <row r="37" spans="2:10">
      <c r="B37" s="8">
        <f t="shared" si="1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0"/>
        <v>6</v>
      </c>
    </row>
    <row r="38" spans="2:10">
      <c r="B38" s="8">
        <f t="shared" si="1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0"/>
        <v>6</v>
      </c>
    </row>
    <row r="39" spans="2:10">
      <c r="B39" s="8">
        <f t="shared" si="1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0"/>
        <v>6</v>
      </c>
    </row>
    <row r="40" spans="2:10">
      <c r="B40" s="8">
        <f t="shared" si="1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0"/>
        <v>6</v>
      </c>
    </row>
    <row r="41" spans="2:10">
      <c r="B41" s="8">
        <f t="shared" si="1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0"/>
        <v>6</v>
      </c>
    </row>
    <row r="42" spans="2:10">
      <c r="B42" s="8">
        <f t="shared" si="1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0"/>
        <v>6</v>
      </c>
    </row>
    <row r="43" spans="2:10">
      <c r="B43" s="8">
        <f t="shared" si="1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0"/>
        <v>6</v>
      </c>
    </row>
    <row r="44" spans="2:10">
      <c r="B44" s="8">
        <f t="shared" si="1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0"/>
        <v>6</v>
      </c>
    </row>
    <row r="45" spans="2:10">
      <c r="B45" s="8">
        <f t="shared" si="1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0"/>
        <v>6</v>
      </c>
    </row>
    <row r="46" spans="2:10">
      <c r="B46" s="8">
        <f t="shared" si="1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0"/>
        <v>6</v>
      </c>
    </row>
    <row r="47" spans="2:10">
      <c r="B47" s="8">
        <f t="shared" si="1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0"/>
        <v>6</v>
      </c>
    </row>
    <row r="48" spans="2:10">
      <c r="B48" s="8">
        <f t="shared" si="1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0"/>
        <v>6</v>
      </c>
    </row>
    <row r="49" spans="2:10">
      <c r="B49" s="8">
        <f t="shared" si="1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0"/>
        <v>6</v>
      </c>
    </row>
    <row r="50" spans="2:10">
      <c r="B50" s="8">
        <f t="shared" si="1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0"/>
        <v>6</v>
      </c>
    </row>
    <row r="51" spans="2:10">
      <c r="B51" s="8">
        <f t="shared" si="1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0"/>
        <v>6</v>
      </c>
    </row>
    <row r="52" spans="2:10">
      <c r="B52" s="8">
        <f t="shared" si="1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0"/>
        <v>6</v>
      </c>
    </row>
    <row r="53" spans="2:10">
      <c r="B53" s="8">
        <f t="shared" si="1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0"/>
        <v>6</v>
      </c>
    </row>
    <row r="54" spans="2:10">
      <c r="B54" s="8">
        <f t="shared" si="1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0"/>
        <v>6</v>
      </c>
    </row>
    <row r="55" spans="2:10">
      <c r="B55" s="8">
        <f t="shared" si="1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0"/>
        <v>6</v>
      </c>
    </row>
    <row r="56" spans="2:10">
      <c r="B56" s="8">
        <f t="shared" si="1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0"/>
        <v>6</v>
      </c>
    </row>
    <row r="57" spans="2:10">
      <c r="B57" s="8">
        <f t="shared" si="1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0"/>
        <v>6</v>
      </c>
    </row>
    <row r="58" spans="2:10">
      <c r="B58" s="8">
        <f t="shared" si="1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0"/>
        <v>6</v>
      </c>
    </row>
    <row r="59" spans="2:10">
      <c r="B59" s="8">
        <f t="shared" si="1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0"/>
        <v>6</v>
      </c>
    </row>
    <row r="60" spans="2:10">
      <c r="B60" s="8">
        <f t="shared" si="1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0"/>
        <v>6</v>
      </c>
    </row>
    <row r="61" spans="2:10">
      <c r="B61" s="8">
        <f t="shared" si="1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0"/>
        <v>6</v>
      </c>
    </row>
    <row r="62" spans="2:10">
      <c r="B62" s="8">
        <f t="shared" si="1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0"/>
        <v>6</v>
      </c>
    </row>
    <row r="63" spans="2:10">
      <c r="B63" s="8">
        <f t="shared" si="1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0"/>
        <v>6</v>
      </c>
    </row>
    <row r="64" spans="2:10">
      <c r="B64" s="8">
        <f t="shared" si="1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0"/>
        <v>6</v>
      </c>
    </row>
    <row r="65" spans="2:10">
      <c r="B65" s="8">
        <f t="shared" si="1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0"/>
        <v>6</v>
      </c>
    </row>
    <row r="66" spans="2:10">
      <c r="B66" s="8">
        <f t="shared" si="1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0"/>
        <v>6</v>
      </c>
    </row>
    <row r="67" spans="2:10">
      <c r="B67" s="8">
        <f t="shared" si="1"/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2">RANK(B67,$B$1:$B$97,0)</f>
        <v>6</v>
      </c>
    </row>
    <row r="68" spans="2:10">
      <c r="B68" s="8">
        <f t="shared" si="1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2"/>
        <v>6</v>
      </c>
    </row>
    <row r="69" spans="2:10">
      <c r="B69" s="8">
        <f t="shared" si="1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2"/>
        <v>6</v>
      </c>
    </row>
    <row r="70" spans="2:10">
      <c r="B70" s="8">
        <f t="shared" si="1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2"/>
        <v>6</v>
      </c>
    </row>
    <row r="71" spans="2:10">
      <c r="B71" s="8">
        <f t="shared" si="1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2"/>
        <v>6</v>
      </c>
    </row>
    <row r="72" spans="2:10">
      <c r="B72" s="8">
        <f t="shared" ref="B72:B101" si="3">MAX(C72:E72)</f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2"/>
        <v>6</v>
      </c>
    </row>
    <row r="73" spans="2:10">
      <c r="B73" s="8">
        <f t="shared" si="3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2"/>
        <v>6</v>
      </c>
    </row>
    <row r="74" spans="2:10">
      <c r="B74" s="8">
        <f t="shared" si="3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2"/>
        <v>6</v>
      </c>
    </row>
    <row r="75" spans="2:10">
      <c r="B75" s="8">
        <f t="shared" si="3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2"/>
        <v>6</v>
      </c>
    </row>
    <row r="76" spans="2:10">
      <c r="B76" s="8">
        <f t="shared" si="3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2"/>
        <v>6</v>
      </c>
    </row>
    <row r="77" spans="2:10">
      <c r="B77" s="8">
        <f t="shared" si="3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2"/>
        <v>6</v>
      </c>
    </row>
    <row r="78" spans="2:10">
      <c r="B78" s="8">
        <f t="shared" si="3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2"/>
        <v>6</v>
      </c>
    </row>
    <row r="79" spans="2:10">
      <c r="B79" s="8">
        <f t="shared" si="3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2"/>
        <v>6</v>
      </c>
    </row>
    <row r="80" spans="2:10">
      <c r="B80" s="8">
        <f t="shared" si="3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2"/>
        <v>6</v>
      </c>
    </row>
    <row r="81" spans="2:10">
      <c r="B81" s="8">
        <f t="shared" si="3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2"/>
        <v>6</v>
      </c>
    </row>
    <row r="82" spans="2:10">
      <c r="B82" s="8">
        <f t="shared" si="3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2"/>
        <v>6</v>
      </c>
    </row>
    <row r="83" spans="2:10">
      <c r="B83" s="8">
        <f t="shared" si="3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2"/>
        <v>6</v>
      </c>
    </row>
    <row r="84" spans="2:10">
      <c r="B84" s="8">
        <f t="shared" si="3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2"/>
        <v>6</v>
      </c>
    </row>
    <row r="85" spans="2:10">
      <c r="B85" s="8">
        <f t="shared" si="3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2"/>
        <v>6</v>
      </c>
    </row>
    <row r="86" spans="2:10">
      <c r="B86" s="8">
        <f t="shared" si="3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2"/>
        <v>6</v>
      </c>
    </row>
    <row r="87" spans="2:10">
      <c r="B87" s="8">
        <f t="shared" si="3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2"/>
        <v>6</v>
      </c>
    </row>
    <row r="88" spans="2:10">
      <c r="B88" s="8">
        <f t="shared" si="3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2"/>
        <v>6</v>
      </c>
    </row>
    <row r="89" spans="2:10">
      <c r="B89" s="8">
        <f t="shared" si="3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2"/>
        <v>6</v>
      </c>
    </row>
    <row r="90" spans="2:10">
      <c r="B90" s="8">
        <f t="shared" si="3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2"/>
        <v>6</v>
      </c>
    </row>
    <row r="91" spans="2:10">
      <c r="B91" s="8">
        <f t="shared" si="3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2"/>
        <v>6</v>
      </c>
    </row>
    <row r="92" spans="2:10">
      <c r="B92" s="8">
        <f t="shared" si="3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2"/>
        <v>6</v>
      </c>
    </row>
    <row r="93" spans="2:10">
      <c r="B93" s="8">
        <f t="shared" si="3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2"/>
        <v>6</v>
      </c>
    </row>
    <row r="94" spans="2:10">
      <c r="B94" s="8">
        <f t="shared" si="3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2"/>
        <v>6</v>
      </c>
    </row>
    <row r="95" spans="2:10">
      <c r="B95" s="8">
        <f t="shared" si="3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2"/>
        <v>6</v>
      </c>
    </row>
    <row r="96" spans="2:10">
      <c r="B96" s="8">
        <f t="shared" si="3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2"/>
        <v>6</v>
      </c>
    </row>
    <row r="97" spans="2:10">
      <c r="B97" s="8">
        <f t="shared" si="3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2"/>
        <v>6</v>
      </c>
    </row>
    <row r="98" spans="2:10">
      <c r="B98" s="8">
        <f t="shared" si="3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2"/>
        <v>6</v>
      </c>
    </row>
    <row r="99" spans="2:10">
      <c r="B99" s="8">
        <f t="shared" si="3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2"/>
        <v>6</v>
      </c>
    </row>
    <row r="100" spans="2:10">
      <c r="B100" s="8">
        <f t="shared" si="3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2"/>
        <v>6</v>
      </c>
    </row>
    <row r="101" spans="2:10">
      <c r="B101" s="8">
        <f t="shared" si="3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2"/>
        <v>6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1400-000000000000}">
      <formula1>Grade</formula1>
    </dataValidation>
  </dataValidations>
  <hyperlinks>
    <hyperlink ref="M1" location="'Schedule of Events'!A1" display="'Return to Schedule of Events" xr:uid="{00000000-0004-0000-1400-000000000000}"/>
    <hyperlink ref="M3" location="Participants!A1" display="Add or Update Participants" xr:uid="{00000000-0004-0000-1400-000001000000}"/>
    <hyperlink ref="M4" location="Overall!A1" display="Overall Place and Points" xr:uid="{00000000-0004-0000-1400-000002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"/>
  <dimension ref="A1:O42"/>
  <sheetViews>
    <sheetView workbookViewId="0">
      <selection sqref="A1:A1048576"/>
    </sheetView>
  </sheetViews>
  <sheetFormatPr defaultRowHeight="15"/>
  <cols>
    <col min="1" max="2" width="7.140625" style="27" customWidth="1"/>
    <col min="3" max="3" width="0.42578125" style="27" customWidth="1"/>
    <col min="4" max="4" width="8.85546875" style="10" customWidth="1"/>
    <col min="5" max="5" width="6.42578125" bestFit="1" customWidth="1"/>
    <col min="6" max="6" width="10.140625" customWidth="1"/>
    <col min="7" max="7" width="11.140625" bestFit="1" customWidth="1"/>
    <col min="8" max="8" width="15.140625" bestFit="1" customWidth="1"/>
    <col min="9" max="9" width="5.140625" bestFit="1" customWidth="1"/>
    <col min="10" max="10" width="10.28515625" bestFit="1" customWidth="1"/>
    <col min="11" max="11" width="12.5703125" bestFit="1" customWidth="1"/>
    <col min="13" max="13" width="23.28515625" bestFit="1" customWidth="1"/>
    <col min="15" max="15" width="20.5703125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43</v>
      </c>
      <c r="B2" s="11" t="s">
        <v>720</v>
      </c>
      <c r="C2" s="11">
        <v>2.3993055555555559E-4</v>
      </c>
      <c r="D2" s="11">
        <v>2.3993055555555559E-4</v>
      </c>
      <c r="E2">
        <f>VLOOKUP($A2,Participants!$A:$E,4,FALSE)</f>
        <v>8</v>
      </c>
      <c r="F2" t="str">
        <f>VLOOKUP($A2,Participants!$A:$E,2,FALSE)</f>
        <v>Eli</v>
      </c>
      <c r="G2" t="str">
        <f>VLOOKUP($A2,Participants!$A:$E,3,FALSE)</f>
        <v>Goers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5">
      <c r="A3" s="27">
        <v>15</v>
      </c>
      <c r="B3" s="11" t="s">
        <v>719</v>
      </c>
      <c r="C3" s="11">
        <v>8.217592592592592E-6</v>
      </c>
      <c r="D3" s="11">
        <v>2.4814814814814816E-4</v>
      </c>
      <c r="E3">
        <f>VLOOKUP($A3,Participants!$A:$E,4,FALSE)</f>
        <v>8</v>
      </c>
      <c r="F3" t="str">
        <f>VLOOKUP($A3,Participants!$A:$E,2,FALSE)</f>
        <v>Joe</v>
      </c>
      <c r="G3" t="str">
        <f>VLOOKUP($A3,Participants!$A:$E,3,FALSE)</f>
        <v>Buckel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2</v>
      </c>
      <c r="M3" s="13" t="s">
        <v>116</v>
      </c>
    </row>
    <row r="4" spans="1:15">
      <c r="A4" s="27">
        <v>312</v>
      </c>
      <c r="B4" s="11" t="s">
        <v>718</v>
      </c>
      <c r="C4" s="11">
        <v>1.8518518518518517E-6</v>
      </c>
      <c r="D4" s="11">
        <v>2.5000000000000006E-4</v>
      </c>
      <c r="E4">
        <f>VLOOKUP($A4,Participants!$A:$E,4,FALSE)</f>
        <v>7</v>
      </c>
      <c r="F4" t="str">
        <f>VLOOKUP($A4,Participants!$A:$E,2,FALSE)</f>
        <v>Andrew</v>
      </c>
      <c r="G4" t="str">
        <f>VLOOKUP($A4,Participants!$A:$E,3,FALSE)</f>
        <v>Woodruff</v>
      </c>
      <c r="H4" t="str">
        <f>VLOOKUP($A4,Participants!$A:$E,5,FALSE)</f>
        <v>St. Barnabas</v>
      </c>
      <c r="I4">
        <v>1</v>
      </c>
      <c r="J4">
        <f t="shared" si="0"/>
        <v>3</v>
      </c>
      <c r="K4">
        <f t="shared" si="1"/>
        <v>3</v>
      </c>
      <c r="M4" s="13" t="s">
        <v>117</v>
      </c>
    </row>
    <row r="5" spans="1:15">
      <c r="A5" s="27">
        <v>33</v>
      </c>
      <c r="B5" s="11" t="s">
        <v>717</v>
      </c>
      <c r="C5" s="11">
        <v>5.1967592592592597E-5</v>
      </c>
      <c r="D5" s="11">
        <v>3.0208333333333335E-4</v>
      </c>
      <c r="E5">
        <f>VLOOKUP($A5,Participants!$A:$E,4,FALSE)</f>
        <v>8</v>
      </c>
      <c r="F5" t="str">
        <f>VLOOKUP($A5,Participants!$A:$E,2,FALSE)</f>
        <v>Jaun</v>
      </c>
      <c r="G5" t="str">
        <f>VLOOKUP($A5,Participants!$A:$E,3,FALSE)</f>
        <v>Escibedo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4</v>
      </c>
    </row>
    <row r="6" spans="1:15">
      <c r="B6" s="11"/>
      <c r="C6" s="11"/>
      <c r="D6" s="11"/>
      <c r="E6" t="e">
        <f>VLOOKUP($A6,Participants!$A:$E,4,FALSE)</f>
        <v>#N/A</v>
      </c>
      <c r="F6" t="e">
        <f>VLOOKUP($A6,Participants!$A:$E,2,FALSE)</f>
        <v>#N/A</v>
      </c>
      <c r="G6" t="e">
        <f>VLOOKUP($A6,Participants!$A:$E,3,FALSE)</f>
        <v>#N/A</v>
      </c>
      <c r="H6" t="e">
        <f>VLOOKUP($A6,Participants!$A:$E,5,FALSE)</f>
        <v>#N/A</v>
      </c>
      <c r="I6">
        <v>1</v>
      </c>
      <c r="J6" t="e">
        <f t="shared" si="0"/>
        <v>#N/A</v>
      </c>
      <c r="K6" t="e">
        <f t="shared" si="1"/>
        <v>#N/A</v>
      </c>
    </row>
    <row r="7" spans="1:15"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K8" t="e">
        <f t="shared" si="1"/>
        <v>#N/A</v>
      </c>
    </row>
    <row r="9" spans="1:15">
      <c r="B9" s="11"/>
      <c r="C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2</v>
      </c>
      <c r="J9" t="e">
        <f t="shared" ref="J9:J14" si="2">RANK(D9,IF(I9=2,$D$9:$D$14,),1)</f>
        <v>#N/A</v>
      </c>
      <c r="K9" t="e">
        <f t="shared" si="1"/>
        <v>#N/A</v>
      </c>
    </row>
    <row r="10" spans="1:15">
      <c r="B10" s="11"/>
      <c r="C10" s="11"/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2</v>
      </c>
      <c r="J10" t="e">
        <f t="shared" si="2"/>
        <v>#N/A</v>
      </c>
      <c r="K10" t="e">
        <f t="shared" si="1"/>
        <v>#N/A</v>
      </c>
    </row>
    <row r="11" spans="1:15">
      <c r="B11" s="11"/>
      <c r="C11" s="11"/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2</v>
      </c>
      <c r="J11" t="e">
        <f t="shared" si="2"/>
        <v>#N/A</v>
      </c>
      <c r="K11" t="e">
        <f t="shared" si="1"/>
        <v>#N/A</v>
      </c>
    </row>
    <row r="12" spans="1:15">
      <c r="B12" s="11"/>
      <c r="C12" s="11"/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2</v>
      </c>
      <c r="J12" t="e">
        <f t="shared" si="2"/>
        <v>#N/A</v>
      </c>
      <c r="K12" t="e">
        <f t="shared" si="1"/>
        <v>#N/A</v>
      </c>
    </row>
    <row r="13" spans="1:15"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2"/>
        <v>#N/A</v>
      </c>
      <c r="K13" t="e">
        <f t="shared" si="1"/>
        <v>#N/A</v>
      </c>
    </row>
    <row r="14" spans="1:15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3">RANK(D16,IF(I16=3,$D$16:$D$21,),1)</f>
        <v>#N/A</v>
      </c>
      <c r="K16" t="e">
        <f t="shared" si="1"/>
        <v>#N/A</v>
      </c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3"/>
        <v>#N/A</v>
      </c>
      <c r="K17" t="e">
        <f t="shared" si="1"/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3"/>
        <v>#N/A</v>
      </c>
      <c r="K18" t="e">
        <f t="shared" si="1"/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5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5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2:D6">
    <sortCondition ref="D2:D6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1500-000000000000}">
      <formula1>Grade</formula1>
    </dataValidation>
  </dataValidations>
  <hyperlinks>
    <hyperlink ref="M1" location="'Schedule of Events'!A1" display="'Return to Schedule of Events" xr:uid="{00000000-0004-0000-1500-000000000000}"/>
    <hyperlink ref="M3" location="Participants!A1" display="Add or Update Participants" xr:uid="{00000000-0004-0000-1500-000001000000}"/>
    <hyperlink ref="M4" location="Overall!A1" display="Overall Place and Points" xr:uid="{00000000-0004-0000-1500-000002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A1:O42"/>
  <sheetViews>
    <sheetView workbookViewId="0">
      <selection sqref="A1:A1048576"/>
    </sheetView>
  </sheetViews>
  <sheetFormatPr defaultRowHeight="15"/>
  <cols>
    <col min="1" max="1" width="11.5703125" style="27" customWidth="1"/>
    <col min="2" max="2" width="10.42578125" style="27" customWidth="1"/>
    <col min="3" max="3" width="11.5703125" style="27" hidden="1" customWidth="1"/>
    <col min="4" max="4" width="16.57031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246</v>
      </c>
      <c r="B2" s="11" t="s">
        <v>720</v>
      </c>
      <c r="C2" s="11">
        <v>3.5046296296296301E-4</v>
      </c>
      <c r="D2" s="11">
        <v>3.5046296296296301E-4</v>
      </c>
      <c r="E2">
        <f>VLOOKUP($A2,Participants!$A:$E,4,FALSE)</f>
        <v>8</v>
      </c>
      <c r="F2" t="str">
        <f>VLOOKUP($A2,Participants!$A:$E,2,FALSE)</f>
        <v>Nicholas</v>
      </c>
      <c r="G2" t="str">
        <f>VLOOKUP($A2,Participants!$A:$E,3,FALSE)</f>
        <v>Martin</v>
      </c>
      <c r="H2" t="str">
        <f>VLOOKUP($A2,Participants!$A:$E,5,FALSE)</f>
        <v>United We Run</v>
      </c>
      <c r="I2">
        <v>1</v>
      </c>
      <c r="J2">
        <f t="shared" ref="J2:J7" si="0">RANK(D2,IF(I2=1,$D$2:$D$7,),1)</f>
        <v>1</v>
      </c>
      <c r="K2">
        <f t="shared" ref="K2:K7" si="1">RANK(D2,$D$2:$D$100,1)</f>
        <v>3</v>
      </c>
    </row>
    <row r="3" spans="1:15">
      <c r="A3" s="27">
        <v>58</v>
      </c>
      <c r="B3" s="11" t="s">
        <v>719</v>
      </c>
      <c r="C3" s="11">
        <v>7.9861111111111119E-6</v>
      </c>
      <c r="D3" s="11">
        <v>3.5844907407407402E-4</v>
      </c>
      <c r="E3">
        <f>VLOOKUP($A3,Participants!$A:$E,4,FALSE)</f>
        <v>8</v>
      </c>
      <c r="F3" t="str">
        <f>VLOOKUP($A3,Participants!$A:$E,2,FALSE)</f>
        <v>Jacob</v>
      </c>
      <c r="G3" t="str">
        <f>VLOOKUP($A3,Participants!$A:$E,3,FALSE)</f>
        <v>Johnson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si="1"/>
        <v>4</v>
      </c>
      <c r="M3" s="13" t="s">
        <v>116</v>
      </c>
    </row>
    <row r="4" spans="1:15">
      <c r="A4" s="27">
        <v>78</v>
      </c>
      <c r="B4" s="11" t="s">
        <v>718</v>
      </c>
      <c r="C4" s="11">
        <v>1.527777777777778E-5</v>
      </c>
      <c r="D4" s="11">
        <v>3.7372685185185187E-4</v>
      </c>
      <c r="E4">
        <f>VLOOKUP($A4,Participants!$A:$E,4,FALSE)</f>
        <v>7</v>
      </c>
      <c r="F4" t="str">
        <f>VLOOKUP($A4,Participants!$A:$E,2,FALSE)</f>
        <v>Alex</v>
      </c>
      <c r="G4" t="str">
        <f>VLOOKUP($A4,Participants!$A:$E,3,FALSE)</f>
        <v>Maled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5</v>
      </c>
      <c r="M4" s="13" t="s">
        <v>117</v>
      </c>
    </row>
    <row r="5" spans="1:15">
      <c r="A5" s="27">
        <v>274</v>
      </c>
      <c r="B5" s="11" t="s">
        <v>717</v>
      </c>
      <c r="C5" s="11">
        <v>8.6805555555555555E-6</v>
      </c>
      <c r="D5" s="11">
        <v>3.8240740740740742E-4</v>
      </c>
      <c r="E5">
        <f>VLOOKUP($A5,Participants!$A:$E,4,FALSE)</f>
        <v>7</v>
      </c>
      <c r="F5" t="str">
        <f>VLOOKUP($A5,Participants!$A:$E,2,FALSE)</f>
        <v>Brady</v>
      </c>
      <c r="G5" t="str">
        <f>VLOOKUP($A5,Participants!$A:$E,3,FALSE)</f>
        <v>Beaupre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6</v>
      </c>
    </row>
    <row r="6" spans="1:15">
      <c r="A6" s="27">
        <v>183</v>
      </c>
      <c r="B6" s="11" t="s">
        <v>716</v>
      </c>
      <c r="C6" s="11">
        <v>1.6319444444444444E-5</v>
      </c>
      <c r="D6" s="11">
        <v>3.9872685185185188E-4</v>
      </c>
      <c r="E6">
        <f>VLOOKUP($A6,Participants!$A:$E,4,FALSE)</f>
        <v>7</v>
      </c>
      <c r="F6" t="str">
        <f>VLOOKUP($A6,Participants!$A:$E,2,FALSE)</f>
        <v>Logan</v>
      </c>
      <c r="G6" t="str">
        <f>VLOOKUP($A6,Participants!$A:$E,3,FALSE)</f>
        <v>Linder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9</v>
      </c>
    </row>
    <row r="7" spans="1:15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B8" s="11"/>
      <c r="C8" s="11"/>
    </row>
    <row r="9" spans="1:15">
      <c r="A9" s="27">
        <v>179</v>
      </c>
      <c r="B9" s="11" t="s">
        <v>720</v>
      </c>
      <c r="C9" s="11">
        <v>3.4340277777777781E-4</v>
      </c>
      <c r="D9" s="11">
        <v>3.4340277777777781E-4</v>
      </c>
      <c r="E9">
        <f>VLOOKUP($A9,Participants!$A:$E,4,FALSE)</f>
        <v>7</v>
      </c>
      <c r="F9" t="str">
        <f>VLOOKUP($A9,Participants!$A:$E,2,FALSE)</f>
        <v>Cole</v>
      </c>
      <c r="G9" t="str">
        <f>VLOOKUP($A9,Participants!$A:$E,3,FALSE)</f>
        <v>Huff</v>
      </c>
      <c r="H9" t="str">
        <f>VLOOKUP($A9,Participants!$A:$E,5,FALSE)</f>
        <v>SSFC</v>
      </c>
      <c r="I9">
        <v>2</v>
      </c>
      <c r="J9">
        <f t="shared" ref="J9:J14" si="2">RANK(D9,IF(I9=2,$D$9:$D$14,),1)</f>
        <v>1</v>
      </c>
      <c r="K9">
        <f t="shared" ref="K9:K14" si="3">RANK(D9,$D$2:$D$100,1)</f>
        <v>1</v>
      </c>
    </row>
    <row r="10" spans="1:15">
      <c r="A10" s="27">
        <v>130</v>
      </c>
      <c r="B10" s="11" t="s">
        <v>719</v>
      </c>
      <c r="C10" s="11">
        <v>3.5879629629629629E-6</v>
      </c>
      <c r="D10" s="11">
        <v>3.4699074074074076E-4</v>
      </c>
      <c r="E10">
        <f>VLOOKUP($A10,Participants!$A:$E,4,FALSE)</f>
        <v>8</v>
      </c>
      <c r="F10" t="str">
        <f>VLOOKUP($A10,Participants!$A:$E,2,FALSE)</f>
        <v>Patrick</v>
      </c>
      <c r="G10" t="str">
        <f>VLOOKUP($A10,Participants!$A:$E,3,FALSE)</f>
        <v>Tiernan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3"/>
        <v>2</v>
      </c>
    </row>
    <row r="11" spans="1:15">
      <c r="A11" s="27">
        <v>61</v>
      </c>
      <c r="B11" s="11" t="s">
        <v>718</v>
      </c>
      <c r="C11" s="11">
        <v>4.1319444444444438E-5</v>
      </c>
      <c r="D11" s="11">
        <v>3.8831018518518511E-4</v>
      </c>
      <c r="E11">
        <f>VLOOKUP($A11,Participants!$A:$E,4,FALSE)</f>
        <v>7</v>
      </c>
      <c r="F11" t="str">
        <f>VLOOKUP($A11,Participants!$A:$E,2,FALSE)</f>
        <v>Aedyn</v>
      </c>
      <c r="G11" t="str">
        <f>VLOOKUP($A11,Participants!$A:$E,3,FALSE)</f>
        <v>Kingston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3"/>
        <v>7</v>
      </c>
    </row>
    <row r="12" spans="1:15">
      <c r="A12" s="27">
        <v>164</v>
      </c>
      <c r="B12" s="11" t="s">
        <v>717</v>
      </c>
      <c r="C12" s="11">
        <v>8.6805555555555555E-6</v>
      </c>
      <c r="D12" s="11">
        <v>3.9710648148148157E-4</v>
      </c>
      <c r="E12">
        <f>VLOOKUP($A12,Participants!$A:$E,4,FALSE)</f>
        <v>7</v>
      </c>
      <c r="F12" t="str">
        <f>VLOOKUP($A12,Participants!$A:$E,2,FALSE)</f>
        <v>Tanner</v>
      </c>
      <c r="G12" t="str">
        <f>VLOOKUP($A12,Participants!$A:$E,3,FALSE)</f>
        <v>Cox</v>
      </c>
      <c r="H12" t="str">
        <f>VLOOKUP($A12,Participants!$A:$E,5,FALSE)</f>
        <v>SSFC</v>
      </c>
      <c r="I12">
        <v>2</v>
      </c>
      <c r="J12">
        <f t="shared" si="2"/>
        <v>4</v>
      </c>
      <c r="K12">
        <f t="shared" si="3"/>
        <v>8</v>
      </c>
    </row>
    <row r="13" spans="1:15">
      <c r="A13" s="27">
        <v>789</v>
      </c>
      <c r="B13" s="11" t="s">
        <v>716</v>
      </c>
      <c r="C13" s="11">
        <v>5.5324074074074085E-5</v>
      </c>
      <c r="D13" s="11">
        <v>4.5254629629629632E-4</v>
      </c>
      <c r="E13">
        <f>VLOOKUP($A13,Participants!$A:$E,4,FALSE)</f>
        <v>7</v>
      </c>
      <c r="F13" t="str">
        <f>VLOOKUP($A13,Participants!$A:$E,2,FALSE)</f>
        <v>Noah</v>
      </c>
      <c r="G13" t="str">
        <f>VLOOKUP($A13,Participants!$A:$E,3,FALSE)</f>
        <v>Clark</v>
      </c>
      <c r="H13" t="str">
        <f>VLOOKUP($A13,Participants!$A:$E,5,FALSE)</f>
        <v>St. Jude</v>
      </c>
      <c r="I13">
        <v>2</v>
      </c>
      <c r="J13">
        <f t="shared" si="2"/>
        <v>5</v>
      </c>
      <c r="K13">
        <f t="shared" si="3"/>
        <v>10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3"/>
        <v>#N/A</v>
      </c>
    </row>
    <row r="15" spans="1:15">
      <c r="B15" s="11"/>
      <c r="C15" s="11"/>
    </row>
    <row r="16" spans="1:15">
      <c r="B16" s="11"/>
      <c r="C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4">RANK(D16,IF(I16=3,$D$16:$D$21,),1)</f>
        <v>#N/A</v>
      </c>
      <c r="K16" t="e">
        <f t="shared" ref="K16:K21" si="5">RANK(D16,$D$2:$D$100,1)</f>
        <v>#N/A</v>
      </c>
    </row>
    <row r="17" spans="2:11">
      <c r="B17" s="11"/>
      <c r="C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4"/>
        <v>#N/A</v>
      </c>
      <c r="K17" t="e">
        <f t="shared" si="5"/>
        <v>#N/A</v>
      </c>
    </row>
    <row r="18" spans="2:11">
      <c r="B18" s="11"/>
      <c r="C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4"/>
        <v>#N/A</v>
      </c>
      <c r="K18" t="e">
        <f t="shared" si="5"/>
        <v>#N/A</v>
      </c>
    </row>
    <row r="19" spans="2:11">
      <c r="B19" s="11"/>
      <c r="C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4"/>
        <v>#N/A</v>
      </c>
      <c r="K19" t="e">
        <f t="shared" si="5"/>
        <v>#N/A</v>
      </c>
    </row>
    <row r="20" spans="2:11">
      <c r="B20" s="11"/>
      <c r="C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4"/>
        <v>#N/A</v>
      </c>
      <c r="K20" t="e">
        <f t="shared" si="5"/>
        <v>#N/A</v>
      </c>
    </row>
    <row r="21" spans="2:11">
      <c r="B21" s="11"/>
      <c r="C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4"/>
        <v>#N/A</v>
      </c>
      <c r="K21" t="e">
        <f t="shared" si="5"/>
        <v>#N/A</v>
      </c>
    </row>
    <row r="23" spans="2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6">RANK(D23,IF(I23=4,$D$23:$D$28,),1)</f>
        <v>#N/A</v>
      </c>
      <c r="K23" t="e">
        <f t="shared" ref="K23:K28" si="7">RANK(D23,$D$2:$D$100,1)</f>
        <v>#N/A</v>
      </c>
    </row>
    <row r="24" spans="2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6"/>
        <v>#N/A</v>
      </c>
      <c r="K24" t="e">
        <f t="shared" si="7"/>
        <v>#N/A</v>
      </c>
    </row>
    <row r="25" spans="2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6"/>
        <v>#N/A</v>
      </c>
      <c r="K25" t="e">
        <f t="shared" si="7"/>
        <v>#N/A</v>
      </c>
    </row>
    <row r="26" spans="2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6"/>
        <v>#N/A</v>
      </c>
      <c r="K26" t="e">
        <f t="shared" si="7"/>
        <v>#N/A</v>
      </c>
    </row>
    <row r="27" spans="2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6"/>
        <v>#N/A</v>
      </c>
      <c r="K27" t="e">
        <f t="shared" si="7"/>
        <v>#N/A</v>
      </c>
    </row>
    <row r="28" spans="2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6"/>
        <v>#N/A</v>
      </c>
      <c r="K28" t="e">
        <f t="shared" si="7"/>
        <v>#N/A</v>
      </c>
    </row>
    <row r="30" spans="2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ref="K30:K35" si="8">RANK(D30,$D$2:$D$100,1)</f>
        <v>#N/A</v>
      </c>
    </row>
    <row r="31" spans="2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9">RANK(D31,IF(I31=5,$D$30:$D$35,),1)</f>
        <v>#N/A</v>
      </c>
      <c r="K31" t="e">
        <f t="shared" si="8"/>
        <v>#N/A</v>
      </c>
    </row>
    <row r="32" spans="2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9"/>
        <v>#N/A</v>
      </c>
      <c r="K32" t="e">
        <f t="shared" si="8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9"/>
        <v>#N/A</v>
      </c>
      <c r="K33" t="e">
        <f t="shared" si="8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9"/>
        <v>#N/A</v>
      </c>
      <c r="K34" t="e">
        <f t="shared" si="8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9"/>
        <v>#N/A</v>
      </c>
      <c r="K35" t="e">
        <f t="shared" si="8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ref="K37:K42" si="10">RANK(D37,$D$2:$D$100,1)</f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11">RANK(D38,IF(I38=6,$D$37:$D$42,),1)</f>
        <v>#N/A</v>
      </c>
      <c r="K38" t="e">
        <f t="shared" si="10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11"/>
        <v>#N/A</v>
      </c>
      <c r="K39" t="e">
        <f t="shared" si="10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11"/>
        <v>#N/A</v>
      </c>
      <c r="K40" t="e">
        <f t="shared" si="10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11"/>
        <v>#N/A</v>
      </c>
      <c r="K41" t="e">
        <f t="shared" si="10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11"/>
        <v>#N/A</v>
      </c>
      <c r="K42" t="e">
        <f t="shared" si="10"/>
        <v>#N/A</v>
      </c>
    </row>
  </sheetData>
  <sortState xmlns:xlrd2="http://schemas.microsoft.com/office/spreadsheetml/2017/richdata2" ref="B9:D14">
    <sortCondition ref="D9:D14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1600-000000000000}">
      <formula1>Grade</formula1>
    </dataValidation>
  </dataValidations>
  <hyperlinks>
    <hyperlink ref="M1" location="'Schedule of Events'!A1" display="'Return to Schedule of Events" xr:uid="{00000000-0004-0000-1600-000000000000}"/>
    <hyperlink ref="M3" location="Participants!A1" display="Add or Update Participants" xr:uid="{00000000-0004-0000-1600-000001000000}"/>
    <hyperlink ref="M4" location="Overall!A1" display="Overall Place and Points" xr:uid="{00000000-0004-0000-1600-000002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2"/>
  <dimension ref="A1:O42"/>
  <sheetViews>
    <sheetView workbookViewId="0">
      <selection sqref="A1:A1048576"/>
    </sheetView>
  </sheetViews>
  <sheetFormatPr defaultRowHeight="15"/>
  <cols>
    <col min="1" max="1" width="8.7109375" style="27"/>
    <col min="2" max="2" width="10.42578125" style="27" customWidth="1"/>
    <col min="3" max="3" width="0.42578125" style="27" customWidth="1"/>
    <col min="4" max="4" width="11.285156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143</v>
      </c>
      <c r="B2" s="11" t="s">
        <v>720</v>
      </c>
      <c r="C2" s="11">
        <v>7.6250000000000005E-4</v>
      </c>
      <c r="D2" s="11">
        <v>7.6250000000000005E-4</v>
      </c>
      <c r="E2">
        <f>VLOOKUP($A2,Participants!$A:$E,4,FALSE)</f>
        <v>8</v>
      </c>
      <c r="F2" t="str">
        <f>VLOOKUP($A2,Participants!$A:$E,2,FALSE)</f>
        <v>Nick</v>
      </c>
      <c r="G2" t="str">
        <f>VLOOKUP($A2,Participants!$A:$E,3,FALSE)</f>
        <v>Jackson</v>
      </c>
      <c r="H2" t="str">
        <f>VLOOKUP($A2,Participants!$A:$E,5,FALSE)</f>
        <v>OLG</v>
      </c>
      <c r="I2">
        <v>1</v>
      </c>
      <c r="J2">
        <f t="shared" ref="J2:J7" si="0">RANK(D2,IF(I2=1,$D$2:$D$7,),1)</f>
        <v>1</v>
      </c>
      <c r="K2">
        <f>RANK(D2,$D$2:$D$100,1)</f>
        <v>2</v>
      </c>
    </row>
    <row r="3" spans="1:15">
      <c r="A3" s="27">
        <v>72</v>
      </c>
      <c r="B3" s="11" t="s">
        <v>719</v>
      </c>
      <c r="C3" s="11">
        <v>6.2500000000000003E-6</v>
      </c>
      <c r="D3" s="11">
        <v>7.6875000000000001E-4</v>
      </c>
      <c r="E3">
        <f>VLOOKUP($A3,Participants!$A:$E,4,FALSE)</f>
        <v>7</v>
      </c>
      <c r="F3" t="str">
        <f>VLOOKUP($A3,Participants!$A:$E,2,FALSE)</f>
        <v>Xavier</v>
      </c>
      <c r="G3" t="str">
        <f>VLOOKUP($A3,Participants!$A:$E,3,FALSE)</f>
        <v>Lawrie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3</v>
      </c>
      <c r="M3" s="13" t="s">
        <v>116</v>
      </c>
    </row>
    <row r="4" spans="1:15">
      <c r="A4" s="27">
        <v>282</v>
      </c>
      <c r="B4" s="11" t="s">
        <v>718</v>
      </c>
      <c r="C4" s="11">
        <v>1.064814814814815E-5</v>
      </c>
      <c r="D4" s="11">
        <v>7.7951388888888894E-4</v>
      </c>
      <c r="E4">
        <f>VLOOKUP($A4,Participants!$A:$E,4,FALSE)</f>
        <v>7</v>
      </c>
      <c r="F4" t="str">
        <f>VLOOKUP($A4,Participants!$A:$E,2,FALSE)</f>
        <v>Liam</v>
      </c>
      <c r="G4" t="str">
        <f>VLOOKUP($A4,Participants!$A:$E,3,FALSE)</f>
        <v>Kidwell</v>
      </c>
      <c r="H4" t="str">
        <f>VLOOKUP($A4,Participants!$A:$E,5,FALSE)</f>
        <v>St. Barnabas</v>
      </c>
      <c r="I4">
        <v>1</v>
      </c>
      <c r="J4">
        <f t="shared" si="0"/>
        <v>3</v>
      </c>
      <c r="K4">
        <f t="shared" si="1"/>
        <v>4</v>
      </c>
      <c r="M4" s="13" t="s">
        <v>117</v>
      </c>
    </row>
    <row r="5" spans="1:15">
      <c r="A5" s="27">
        <v>212</v>
      </c>
      <c r="B5" s="11" t="s">
        <v>717</v>
      </c>
      <c r="C5" s="11">
        <v>1.6435185185185184E-5</v>
      </c>
      <c r="D5" s="11">
        <v>7.9606481481481466E-4</v>
      </c>
      <c r="E5">
        <f>VLOOKUP($A5,Participants!$A:$E,4,FALSE)</f>
        <v>8</v>
      </c>
      <c r="F5" t="str">
        <f>VLOOKUP($A5,Participants!$A:$E,2,FALSE)</f>
        <v>John</v>
      </c>
      <c r="G5" t="str">
        <f>VLOOKUP($A5,Participants!$A:$E,3,FALSE)</f>
        <v>Wagner</v>
      </c>
      <c r="H5" t="str">
        <f>VLOOKUP($A5,Participants!$A:$E,5,FALSE)</f>
        <v>SSFC</v>
      </c>
      <c r="I5">
        <v>1</v>
      </c>
      <c r="J5">
        <f t="shared" si="0"/>
        <v>4</v>
      </c>
      <c r="K5">
        <f t="shared" si="1"/>
        <v>5</v>
      </c>
    </row>
    <row r="6" spans="1:15">
      <c r="A6" s="27">
        <v>239</v>
      </c>
      <c r="B6" s="11" t="s">
        <v>716</v>
      </c>
      <c r="C6" s="11">
        <v>4.6296296296296294E-5</v>
      </c>
      <c r="D6" s="11">
        <v>8.4247685185185196E-4</v>
      </c>
      <c r="E6">
        <f>VLOOKUP($A6,Participants!$A:$E,4,FALSE)</f>
        <v>8</v>
      </c>
      <c r="F6" t="str">
        <f>VLOOKUP($A6,Participants!$A:$E,2,FALSE)</f>
        <v>Anthony</v>
      </c>
      <c r="G6" t="str">
        <f>VLOOKUP($A6,Participants!$A:$E,3,FALSE)</f>
        <v>Ianni</v>
      </c>
      <c r="H6" t="str">
        <f>VLOOKUP($A6,Participants!$A:$E,5,FALSE)</f>
        <v>United We Run</v>
      </c>
      <c r="I6">
        <v>1</v>
      </c>
      <c r="J6">
        <f t="shared" si="0"/>
        <v>5</v>
      </c>
      <c r="K6">
        <f t="shared" si="1"/>
        <v>6</v>
      </c>
    </row>
    <row r="7" spans="1:15">
      <c r="A7" s="27">
        <v>84</v>
      </c>
      <c r="B7" s="11" t="s">
        <v>715</v>
      </c>
      <c r="C7" s="11">
        <v>1.9791666666666665E-5</v>
      </c>
      <c r="D7" s="11">
        <v>8.6226851851851861E-4</v>
      </c>
      <c r="E7">
        <f>VLOOKUP($A7,Participants!$A:$E,4,FALSE)</f>
        <v>8</v>
      </c>
      <c r="F7" t="str">
        <f>VLOOKUP($A7,Participants!$A:$E,2,FALSE)</f>
        <v>Will</v>
      </c>
      <c r="G7" t="str">
        <f>VLOOKUP($A7,Participants!$A:$E,3,FALSE)</f>
        <v>May</v>
      </c>
      <c r="H7" t="str">
        <f>VLOOKUP($A7,Participants!$A:$E,5,FALSE)</f>
        <v>St Jude</v>
      </c>
      <c r="I7">
        <v>1</v>
      </c>
      <c r="J7">
        <f t="shared" si="0"/>
        <v>6</v>
      </c>
      <c r="K7">
        <f t="shared" si="1"/>
        <v>9</v>
      </c>
    </row>
    <row r="8" spans="1:15">
      <c r="B8" s="11"/>
      <c r="C8" s="11"/>
      <c r="D8" s="11"/>
    </row>
    <row r="9" spans="1:15">
      <c r="A9" s="27">
        <v>210</v>
      </c>
      <c r="B9" s="11" t="s">
        <v>720</v>
      </c>
      <c r="C9" s="11">
        <v>7.6030092592592599E-4</v>
      </c>
      <c r="D9" s="11">
        <v>7.6030092592592599E-4</v>
      </c>
      <c r="E9">
        <f>VLOOKUP($A9,Participants!$A:$E,4,FALSE)</f>
        <v>8</v>
      </c>
      <c r="F9" t="str">
        <f>VLOOKUP($A9,Participants!$A:$E,2,FALSE)</f>
        <v>Sam</v>
      </c>
      <c r="G9" t="str">
        <f>VLOOKUP($A9,Participants!$A:$E,3,FALSE)</f>
        <v>Vaught</v>
      </c>
      <c r="H9" t="str">
        <f>VLOOKUP($A9,Participants!$A:$E,5,FALSE)</f>
        <v>SSFC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A10" s="27">
        <v>76</v>
      </c>
      <c r="B10" s="11" t="s">
        <v>719</v>
      </c>
      <c r="C10" s="11">
        <v>8.9930555555555554E-5</v>
      </c>
      <c r="D10" s="11">
        <v>8.5023148148148143E-4</v>
      </c>
      <c r="E10">
        <f>VLOOKUP($A10,Participants!$A:$E,4,FALSE)</f>
        <v>8</v>
      </c>
      <c r="F10" t="str">
        <f>VLOOKUP($A10,Participants!$A:$E,2,FALSE)</f>
        <v>Brayan</v>
      </c>
      <c r="G10" t="str">
        <f>VLOOKUP($A10,Participants!$A:$E,3,FALSE)</f>
        <v>Lopez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7</v>
      </c>
    </row>
    <row r="11" spans="1:15">
      <c r="A11" s="27">
        <v>61</v>
      </c>
      <c r="B11" s="11" t="s">
        <v>718</v>
      </c>
      <c r="C11" s="11">
        <v>1.1689814814814814E-5</v>
      </c>
      <c r="D11" s="11">
        <v>8.6192129629629639E-4</v>
      </c>
      <c r="E11">
        <f>VLOOKUP($A11,Participants!$A:$E,4,FALSE)</f>
        <v>7</v>
      </c>
      <c r="F11" t="str">
        <f>VLOOKUP($A11,Participants!$A:$E,2,FALSE)</f>
        <v>Aedyn</v>
      </c>
      <c r="G11" t="str">
        <f>VLOOKUP($A11,Participants!$A:$E,3,FALSE)</f>
        <v>Kingston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8</v>
      </c>
    </row>
    <row r="12" spans="1:15">
      <c r="A12" s="27">
        <v>789</v>
      </c>
      <c r="B12" s="11" t="s">
        <v>717</v>
      </c>
      <c r="C12" s="11">
        <v>9.4444444444444456E-5</v>
      </c>
      <c r="D12" s="11">
        <v>9.5648148148148144E-4</v>
      </c>
      <c r="E12">
        <f>VLOOKUP($A12,Participants!$A:$E,4,FALSE)</f>
        <v>7</v>
      </c>
      <c r="F12" t="str">
        <f>VLOOKUP($A12,Participants!$A:$E,2,FALSE)</f>
        <v>Noah</v>
      </c>
      <c r="G12" t="str">
        <f>VLOOKUP($A12,Participants!$A:$E,3,FALSE)</f>
        <v>Clark</v>
      </c>
      <c r="H12" t="str">
        <f>VLOOKUP($A12,Participants!$A:$E,5,FALSE)</f>
        <v>St. Jude</v>
      </c>
      <c r="I12">
        <v>2</v>
      </c>
      <c r="J12">
        <f t="shared" si="2"/>
        <v>4</v>
      </c>
      <c r="K12">
        <f t="shared" si="1"/>
        <v>10</v>
      </c>
    </row>
    <row r="13" spans="1:15">
      <c r="A13" s="27">
        <v>44</v>
      </c>
      <c r="B13" s="11" t="s">
        <v>716</v>
      </c>
      <c r="C13" s="11">
        <v>1.1226851851851852E-5</v>
      </c>
      <c r="D13" s="11">
        <v>9.6782407407407407E-4</v>
      </c>
      <c r="E13">
        <f>VLOOKUP($A13,Participants!$A:$E,4,FALSE)</f>
        <v>8</v>
      </c>
      <c r="F13" t="str">
        <f>VLOOKUP($A13,Participants!$A:$E,2,FALSE)</f>
        <v>Fabrizio</v>
      </c>
      <c r="G13" t="str">
        <f>VLOOKUP($A13,Participants!$A:$E,3,FALSE)</f>
        <v>Gomez</v>
      </c>
      <c r="H13" t="str">
        <f>VLOOKUP($A13,Participants!$A:$E,5,FALSE)</f>
        <v>St Jude</v>
      </c>
      <c r="I13">
        <v>2</v>
      </c>
      <c r="J13">
        <f t="shared" si="2"/>
        <v>5</v>
      </c>
      <c r="K13">
        <f t="shared" si="1"/>
        <v>11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5" spans="1:15">
      <c r="B15" s="11"/>
      <c r="C15" s="11"/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3">RANK(D16,IF(I16=3,$D$16:$D$21,),1)</f>
        <v>#N/A</v>
      </c>
      <c r="K16" t="e">
        <f t="shared" si="1"/>
        <v>#N/A</v>
      </c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3"/>
        <v>#N/A</v>
      </c>
      <c r="K17" t="e">
        <f t="shared" si="1"/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3"/>
        <v>#N/A</v>
      </c>
      <c r="K18" t="e">
        <f t="shared" si="1"/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5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5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9:D14">
    <sortCondition ref="D9:D14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1700-000000000000}">
      <formula1>Grade</formula1>
    </dataValidation>
  </dataValidations>
  <hyperlinks>
    <hyperlink ref="M1" location="'Schedule of Events'!A1" display="'Return to Schedule of Events" xr:uid="{00000000-0004-0000-1700-000000000000}"/>
    <hyperlink ref="M3" location="Participants!A1" display="Add or Update Participants" xr:uid="{00000000-0004-0000-1700-000001000000}"/>
    <hyperlink ref="M4" location="Overall!A1" display="Overall Place and Points" xr:uid="{00000000-0004-0000-1700-000002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2"/>
  <dimension ref="A1:O36"/>
  <sheetViews>
    <sheetView workbookViewId="0">
      <selection activeCell="M15" sqref="M15"/>
    </sheetView>
  </sheetViews>
  <sheetFormatPr defaultRowHeight="15"/>
  <cols>
    <col min="1" max="1" width="8.7109375" style="27"/>
    <col min="2" max="2" width="10.140625" style="27" customWidth="1"/>
    <col min="3" max="3" width="9.140625" style="27" hidden="1" customWidth="1"/>
    <col min="4" max="4" width="15.42578125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163</v>
      </c>
      <c r="B2" s="11"/>
      <c r="C2" s="11">
        <v>9.3148148148148148E-4</v>
      </c>
      <c r="D2" s="11">
        <v>1.7259259259259259E-3</v>
      </c>
      <c r="E2">
        <f>VLOOKUP($A2,Participants!$A:$E,4,FALSE)</f>
        <v>7</v>
      </c>
      <c r="F2" t="str">
        <f>VLOOKUP($A2,Participants!$A:$E,2,FALSE)</f>
        <v>Cameron</v>
      </c>
      <c r="G2" t="str">
        <f>VLOOKUP($A2,Participants!$A:$E,3,FALSE)</f>
        <v>Cox</v>
      </c>
      <c r="H2" t="str">
        <f>VLOOKUP($A2,Participants!$A:$E,5,FALSE)</f>
        <v>SSFC</v>
      </c>
      <c r="I2">
        <v>1</v>
      </c>
      <c r="K2" s="27">
        <v>1</v>
      </c>
    </row>
    <row r="3" spans="1:15">
      <c r="A3" s="27">
        <v>59</v>
      </c>
      <c r="B3" s="11"/>
      <c r="C3" s="11">
        <v>2.0879629629629625E-4</v>
      </c>
      <c r="D3" s="11">
        <v>1.9347222222222222E-3</v>
      </c>
      <c r="E3">
        <f>VLOOKUP($A3,Participants!$A:$E,4,FALSE)</f>
        <v>7</v>
      </c>
      <c r="F3" t="str">
        <f>VLOOKUP($A3,Participants!$A:$E,2,FALSE)</f>
        <v xml:space="preserve">Ben </v>
      </c>
      <c r="G3" t="str">
        <f>VLOOKUP($A3,Participants!$A:$E,3,FALSE)</f>
        <v>Kauffman</v>
      </c>
      <c r="H3" t="str">
        <f>VLOOKUP($A3,Participants!$A:$E,5,FALSE)</f>
        <v>St Jude</v>
      </c>
      <c r="I3">
        <v>1</v>
      </c>
      <c r="K3" s="27">
        <v>2</v>
      </c>
      <c r="M3" s="13" t="s">
        <v>116</v>
      </c>
    </row>
    <row r="4" spans="1:15">
      <c r="A4" s="27">
        <v>212</v>
      </c>
      <c r="B4" s="11"/>
      <c r="C4" s="11">
        <v>6.5740740740740736E-5</v>
      </c>
      <c r="D4" s="11">
        <v>2.0005787037037036E-3</v>
      </c>
      <c r="E4">
        <f>VLOOKUP($A4,Participants!$A:$E,4,FALSE)</f>
        <v>8</v>
      </c>
      <c r="F4" t="str">
        <f>VLOOKUP($A4,Participants!$A:$E,2,FALSE)</f>
        <v>John</v>
      </c>
      <c r="G4" t="str">
        <f>VLOOKUP($A4,Participants!$A:$E,3,FALSE)</f>
        <v>Wagner</v>
      </c>
      <c r="H4" t="str">
        <f>VLOOKUP($A4,Participants!$A:$E,5,FALSE)</f>
        <v>SSFC</v>
      </c>
      <c r="I4">
        <v>1</v>
      </c>
      <c r="K4" s="27">
        <v>3</v>
      </c>
      <c r="M4" s="13" t="s">
        <v>117</v>
      </c>
    </row>
    <row r="5" spans="1:15">
      <c r="A5" s="27">
        <v>15</v>
      </c>
      <c r="B5" s="11"/>
      <c r="C5" s="11">
        <v>2.1990740740740739E-6</v>
      </c>
      <c r="D5" s="11">
        <v>2.0027777777777778E-3</v>
      </c>
      <c r="E5">
        <f>VLOOKUP($A5,Participants!$A:$E,4,FALSE)</f>
        <v>8</v>
      </c>
      <c r="F5" t="str">
        <f>VLOOKUP($A5,Participants!$A:$E,2,FALSE)</f>
        <v>Joe</v>
      </c>
      <c r="G5" t="str">
        <f>VLOOKUP($A5,Participants!$A:$E,3,FALSE)</f>
        <v>Buckel</v>
      </c>
      <c r="H5" t="str">
        <f>VLOOKUP($A5,Participants!$A:$E,5,FALSE)</f>
        <v>St Jude</v>
      </c>
      <c r="I5">
        <v>1</v>
      </c>
      <c r="K5" s="27">
        <v>4</v>
      </c>
    </row>
    <row r="6" spans="1:15">
      <c r="A6" s="27">
        <v>17</v>
      </c>
      <c r="B6" s="11"/>
      <c r="C6" s="11">
        <v>2.5115740740740741E-5</v>
      </c>
      <c r="D6" s="11">
        <v>2.0280092592592593E-3</v>
      </c>
      <c r="E6">
        <f>VLOOKUP($A6,Participants!$A:$E,4,FALSE)</f>
        <v>7</v>
      </c>
      <c r="F6" t="str">
        <f>VLOOKUP($A6,Participants!$A:$E,2,FALSE)</f>
        <v>Emmett</v>
      </c>
      <c r="G6" t="str">
        <f>VLOOKUP($A6,Participants!$A:$E,3,FALSE)</f>
        <v>Burkhardt</v>
      </c>
      <c r="H6" t="str">
        <f>VLOOKUP($A6,Participants!$A:$E,5,FALSE)</f>
        <v>St Jude</v>
      </c>
      <c r="I6">
        <v>1</v>
      </c>
      <c r="K6" s="27">
        <v>5</v>
      </c>
    </row>
    <row r="7" spans="1:15">
      <c r="A7" s="27">
        <v>789</v>
      </c>
      <c r="B7" s="11"/>
      <c r="C7" s="11">
        <v>4.259259259259259E-4</v>
      </c>
      <c r="D7" s="11">
        <v>2.4539351851851853E-3</v>
      </c>
      <c r="E7">
        <f>VLOOKUP($A7,Participants!$A:$E,4,FALSE)</f>
        <v>7</v>
      </c>
      <c r="F7" t="str">
        <f>VLOOKUP($A7,Participants!$A:$E,2,FALSE)</f>
        <v>Noah</v>
      </c>
      <c r="G7" t="str">
        <f>VLOOKUP($A7,Participants!$A:$E,3,FALSE)</f>
        <v>Clark</v>
      </c>
      <c r="H7" t="str">
        <f>VLOOKUP($A7,Participants!$A:$E,5,FALSE)</f>
        <v>St. Jude</v>
      </c>
      <c r="I7">
        <v>1</v>
      </c>
      <c r="K7" s="27">
        <v>6</v>
      </c>
    </row>
    <row r="8" spans="1:15">
      <c r="D8" s="11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>RANK(#REF!,IF(I8=1,$D$2:$D$374,),1)</f>
        <v>#REF!</v>
      </c>
      <c r="K8" t="e">
        <f>RANK(#REF!,$D$2:$D$92,1)</f>
        <v>#REF!</v>
      </c>
    </row>
    <row r="9" spans="1:15">
      <c r="D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>RANK(#REF!,IF(I9=1,$D$2:$D$374,),1)</f>
        <v>#REF!</v>
      </c>
      <c r="K9" t="e">
        <f>RANK(#REF!,$D$2:$D$92,1)</f>
        <v>#REF!</v>
      </c>
    </row>
    <row r="10" spans="1:15">
      <c r="D10" s="11"/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1</v>
      </c>
      <c r="J10" t="e">
        <f t="shared" ref="J10:J36" si="0">RANK(D8,IF(I10=1,$D$2:$D$374,),1)</f>
        <v>#N/A</v>
      </c>
      <c r="K10" t="e">
        <f t="shared" ref="K10:K36" si="1">RANK(D8,$D$2:$D$92,1)</f>
        <v>#N/A</v>
      </c>
    </row>
    <row r="11" spans="1:15">
      <c r="D11" s="11"/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1</v>
      </c>
      <c r="J11" t="e">
        <f t="shared" si="0"/>
        <v>#N/A</v>
      </c>
      <c r="K11" t="e">
        <f t="shared" si="1"/>
        <v>#N/A</v>
      </c>
    </row>
    <row r="12" spans="1:15">
      <c r="D12" s="11"/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1</v>
      </c>
      <c r="J12" t="e">
        <f t="shared" si="0"/>
        <v>#N/A</v>
      </c>
      <c r="K12" t="e">
        <f t="shared" si="1"/>
        <v>#N/A</v>
      </c>
    </row>
    <row r="13" spans="1:15"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1</v>
      </c>
      <c r="J13" t="e">
        <f t="shared" si="0"/>
        <v>#N/A</v>
      </c>
      <c r="K13" t="e">
        <f t="shared" si="1"/>
        <v>#N/A</v>
      </c>
    </row>
    <row r="14" spans="1:15"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1</v>
      </c>
      <c r="J14" t="e">
        <f t="shared" si="0"/>
        <v>#N/A</v>
      </c>
      <c r="K14" t="e">
        <f t="shared" si="1"/>
        <v>#N/A</v>
      </c>
    </row>
    <row r="15" spans="1:15">
      <c r="D15" s="11"/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1</v>
      </c>
      <c r="J15" t="e">
        <f t="shared" si="0"/>
        <v>#N/A</v>
      </c>
      <c r="K15" t="e">
        <f t="shared" si="1"/>
        <v>#N/A</v>
      </c>
    </row>
    <row r="16" spans="1:15">
      <c r="D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1</v>
      </c>
      <c r="J16" t="e">
        <f t="shared" si="0"/>
        <v>#N/A</v>
      </c>
      <c r="K16" t="e">
        <f t="shared" si="1"/>
        <v>#N/A</v>
      </c>
    </row>
    <row r="17" spans="4:11">
      <c r="D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1</v>
      </c>
      <c r="J17" t="e">
        <f t="shared" si="0"/>
        <v>#N/A</v>
      </c>
      <c r="K17" t="e">
        <f t="shared" si="1"/>
        <v>#N/A</v>
      </c>
    </row>
    <row r="18" spans="4:11">
      <c r="D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1</v>
      </c>
      <c r="J18" t="e">
        <f t="shared" si="0"/>
        <v>#N/A</v>
      </c>
      <c r="K18" t="e">
        <f t="shared" si="1"/>
        <v>#N/A</v>
      </c>
    </row>
    <row r="19" spans="4:11"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1</v>
      </c>
      <c r="J19" t="e">
        <f t="shared" si="0"/>
        <v>#N/A</v>
      </c>
      <c r="K19" t="e">
        <f t="shared" si="1"/>
        <v>#N/A</v>
      </c>
    </row>
    <row r="20" spans="4:11"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1</v>
      </c>
      <c r="J20" t="e">
        <f t="shared" si="0"/>
        <v>#N/A</v>
      </c>
      <c r="K20" t="e">
        <f t="shared" si="1"/>
        <v>#N/A</v>
      </c>
    </row>
    <row r="21" spans="4:11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1</v>
      </c>
      <c r="J21" t="e">
        <f t="shared" si="0"/>
        <v>#N/A</v>
      </c>
      <c r="K21" t="e">
        <f t="shared" si="1"/>
        <v>#N/A</v>
      </c>
    </row>
    <row r="22" spans="4:11">
      <c r="D22" s="11"/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1</v>
      </c>
      <c r="J22" t="e">
        <f t="shared" si="0"/>
        <v>#N/A</v>
      </c>
      <c r="K22" t="e">
        <f t="shared" si="1"/>
        <v>#N/A</v>
      </c>
    </row>
    <row r="23" spans="4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1</v>
      </c>
      <c r="J23" t="e">
        <f t="shared" si="0"/>
        <v>#N/A</v>
      </c>
      <c r="K23" t="e">
        <f t="shared" si="1"/>
        <v>#N/A</v>
      </c>
    </row>
    <row r="24" spans="4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1</v>
      </c>
      <c r="J24" t="e">
        <f t="shared" si="0"/>
        <v>#N/A</v>
      </c>
      <c r="K24" t="e">
        <f t="shared" si="1"/>
        <v>#N/A</v>
      </c>
    </row>
    <row r="25" spans="4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1</v>
      </c>
      <c r="J25" t="e">
        <f t="shared" si="0"/>
        <v>#N/A</v>
      </c>
      <c r="K25" t="e">
        <f t="shared" si="1"/>
        <v>#N/A</v>
      </c>
    </row>
    <row r="26" spans="4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1</v>
      </c>
      <c r="J26" t="e">
        <f t="shared" si="0"/>
        <v>#N/A</v>
      </c>
      <c r="K26" t="e">
        <f t="shared" si="1"/>
        <v>#N/A</v>
      </c>
    </row>
    <row r="27" spans="4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1</v>
      </c>
      <c r="J27" t="e">
        <f t="shared" si="0"/>
        <v>#N/A</v>
      </c>
      <c r="K27" t="e">
        <f t="shared" si="1"/>
        <v>#N/A</v>
      </c>
    </row>
    <row r="28" spans="4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1</v>
      </c>
      <c r="J28" t="e">
        <f t="shared" si="0"/>
        <v>#N/A</v>
      </c>
      <c r="K28" t="e">
        <f t="shared" si="1"/>
        <v>#N/A</v>
      </c>
    </row>
    <row r="29" spans="4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1</v>
      </c>
      <c r="J29" t="e">
        <f t="shared" si="0"/>
        <v>#N/A</v>
      </c>
      <c r="K29" t="e">
        <f t="shared" si="1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1</v>
      </c>
      <c r="J30" t="e">
        <f t="shared" si="0"/>
        <v>#N/A</v>
      </c>
      <c r="K30" t="e">
        <f t="shared" si="1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1</v>
      </c>
      <c r="J31" t="e">
        <f t="shared" si="0"/>
        <v>#N/A</v>
      </c>
      <c r="K31" t="e">
        <f t="shared" si="1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1</v>
      </c>
      <c r="J32" t="e">
        <f t="shared" si="0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1</v>
      </c>
      <c r="J33" t="e">
        <f t="shared" si="0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1</v>
      </c>
      <c r="J34" t="e">
        <f t="shared" si="0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1</v>
      </c>
      <c r="J35" t="e">
        <f t="shared" si="0"/>
        <v>#N/A</v>
      </c>
      <c r="K35" t="e">
        <f t="shared" si="1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1</v>
      </c>
      <c r="J36" t="e">
        <f t="shared" si="0"/>
        <v>#N/A</v>
      </c>
      <c r="K36" t="e">
        <f t="shared" si="1"/>
        <v>#N/A</v>
      </c>
    </row>
  </sheetData>
  <sortState xmlns:xlrd2="http://schemas.microsoft.com/office/spreadsheetml/2017/richdata2" ref="B2:D7">
    <sortCondition ref="D2:D7"/>
  </sortState>
  <dataValidations count="1">
    <dataValidation type="list" allowBlank="1" showInputMessage="1" showErrorMessage="1" errorTitle="Choose a School" error="Please choose a valid school for this Meet." promptTitle="Choose School" sqref="E2:E36" xr:uid="{00000000-0002-0000-1800-000000000000}">
      <formula1>Grade</formula1>
    </dataValidation>
  </dataValidations>
  <hyperlinks>
    <hyperlink ref="M1" location="'Schedule of Events'!A1" display="'Return to Schedule of Events" xr:uid="{00000000-0004-0000-1800-000000000000}"/>
    <hyperlink ref="M3" location="Participants!A1" display="Add or Update Participants" xr:uid="{00000000-0004-0000-1800-000001000000}"/>
    <hyperlink ref="M4" location="Overall!A1" display="Overall Place and Points" xr:uid="{00000000-0004-0000-1800-000002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/>
  <dimension ref="A1:O42"/>
  <sheetViews>
    <sheetView workbookViewId="0">
      <selection sqref="A1:A1048576"/>
    </sheetView>
  </sheetViews>
  <sheetFormatPr defaultRowHeight="15"/>
  <cols>
    <col min="1" max="1" width="8.7109375" style="27"/>
    <col min="2" max="2" width="10.5703125" style="27" customWidth="1"/>
    <col min="3" max="3" width="9.140625" style="27" hidden="1" customWidth="1"/>
    <col min="4" max="4" width="9.140625" style="10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282</v>
      </c>
      <c r="B2" s="11" t="s">
        <v>720</v>
      </c>
      <c r="C2" s="11">
        <v>1.679398148148148E-4</v>
      </c>
      <c r="D2" s="11">
        <v>1.679398148148148E-4</v>
      </c>
      <c r="E2">
        <f>VLOOKUP($A2,Participants!$A:$E,4,FALSE)</f>
        <v>7</v>
      </c>
      <c r="F2" t="str">
        <f>VLOOKUP($A2,Participants!$A:$E,2,FALSE)</f>
        <v>Liam</v>
      </c>
      <c r="G2" t="str">
        <f>VLOOKUP($A2,Participants!$A:$E,3,FALSE)</f>
        <v>Kidwell</v>
      </c>
      <c r="H2" t="str">
        <f>VLOOKUP($A2,Participants!$A:$E,5,FALSE)</f>
        <v>St. Barnabas</v>
      </c>
      <c r="I2">
        <v>1</v>
      </c>
      <c r="J2">
        <f t="shared" ref="J2:J7" si="0">RANK(D2,IF(I2=1,$D$2:$D$7,),1)</f>
        <v>1</v>
      </c>
      <c r="K2">
        <f>RANK(D2,$D$2:$D$100,1)</f>
        <v>4</v>
      </c>
    </row>
    <row r="3" spans="1:15">
      <c r="A3" s="27">
        <v>179</v>
      </c>
      <c r="B3" s="11" t="s">
        <v>719</v>
      </c>
      <c r="C3" s="11">
        <v>1.736111111111111E-6</v>
      </c>
      <c r="D3" s="11">
        <v>1.6967592592592596E-4</v>
      </c>
      <c r="E3">
        <f>VLOOKUP($A3,Participants!$A:$E,4,FALSE)</f>
        <v>7</v>
      </c>
      <c r="F3" t="str">
        <f>VLOOKUP($A3,Participants!$A:$E,2,FALSE)</f>
        <v>Cole</v>
      </c>
      <c r="G3" t="str">
        <f>VLOOKUP($A3,Participants!$A:$E,3,FALSE)</f>
        <v>Huff</v>
      </c>
      <c r="H3" t="str">
        <f>VLOOKUP($A3,Participants!$A:$E,5,FALSE)</f>
        <v>SSFC</v>
      </c>
      <c r="I3">
        <v>1</v>
      </c>
      <c r="J3">
        <f t="shared" si="0"/>
        <v>2</v>
      </c>
      <c r="K3">
        <f t="shared" ref="K3:K42" si="1">RANK(D3,$D$2:$D$100,1)</f>
        <v>6</v>
      </c>
      <c r="M3" s="13" t="s">
        <v>116</v>
      </c>
    </row>
    <row r="4" spans="1:15">
      <c r="A4" s="27">
        <v>58</v>
      </c>
      <c r="B4" s="11" t="s">
        <v>718</v>
      </c>
      <c r="C4" s="11">
        <v>1.8518518518518517E-6</v>
      </c>
      <c r="D4" s="11">
        <v>1.715277777777778E-4</v>
      </c>
      <c r="E4">
        <f>VLOOKUP($A4,Participants!$A:$E,4,FALSE)</f>
        <v>8</v>
      </c>
      <c r="F4" t="str">
        <f>VLOOKUP($A4,Participants!$A:$E,2,FALSE)</f>
        <v>Jacob</v>
      </c>
      <c r="G4" t="str">
        <f>VLOOKUP($A4,Participants!$A:$E,3,FALSE)</f>
        <v>Johnson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7</v>
      </c>
      <c r="M4" s="13" t="s">
        <v>117</v>
      </c>
    </row>
    <row r="5" spans="1:15">
      <c r="A5" s="27">
        <v>78</v>
      </c>
      <c r="B5" s="11" t="s">
        <v>717</v>
      </c>
      <c r="C5" s="11">
        <v>3.3564814814814811E-6</v>
      </c>
      <c r="D5" s="11">
        <v>1.75E-4</v>
      </c>
      <c r="E5">
        <f>VLOOKUP($A5,Participants!$A:$E,4,FALSE)</f>
        <v>7</v>
      </c>
      <c r="F5" t="str">
        <f>VLOOKUP($A5,Participants!$A:$E,2,FALSE)</f>
        <v>Alex</v>
      </c>
      <c r="G5" t="str">
        <f>VLOOKUP($A5,Participants!$A:$E,3,FALSE)</f>
        <v>Maled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8</v>
      </c>
    </row>
    <row r="6" spans="1:15">
      <c r="A6" s="27">
        <v>274</v>
      </c>
      <c r="B6" s="11" t="s">
        <v>716</v>
      </c>
      <c r="C6" s="11">
        <v>1.8518518518518517E-6</v>
      </c>
      <c r="D6" s="11">
        <v>1.7696759259259258E-4</v>
      </c>
      <c r="E6">
        <f>VLOOKUP($A6,Participants!$A:$E,4,FALSE)</f>
        <v>7</v>
      </c>
      <c r="F6" t="str">
        <f>VLOOKUP($A6,Participants!$A:$E,2,FALSE)</f>
        <v>Brady</v>
      </c>
      <c r="G6" t="str">
        <f>VLOOKUP($A6,Participants!$A:$E,3,FALSE)</f>
        <v>Beaupre</v>
      </c>
      <c r="H6" t="str">
        <f>VLOOKUP($A6,Participants!$A:$E,5,FALSE)</f>
        <v>St. Barnabas</v>
      </c>
      <c r="I6">
        <v>1</v>
      </c>
      <c r="J6">
        <f t="shared" si="0"/>
        <v>5</v>
      </c>
      <c r="K6">
        <f t="shared" si="1"/>
        <v>9</v>
      </c>
    </row>
    <row r="7" spans="1:15">
      <c r="A7" s="27">
        <v>246</v>
      </c>
      <c r="B7" s="11" t="s">
        <v>715</v>
      </c>
      <c r="C7" s="11">
        <v>7.060185185185184E-6</v>
      </c>
      <c r="D7" s="11">
        <v>1.8402777777777778E-4</v>
      </c>
      <c r="E7">
        <f>VLOOKUP($A7,Participants!$A:$E,4,FALSE)</f>
        <v>8</v>
      </c>
      <c r="F7" t="str">
        <f>VLOOKUP($A7,Participants!$A:$E,2,FALSE)</f>
        <v>Nicholas</v>
      </c>
      <c r="G7" t="str">
        <f>VLOOKUP($A7,Participants!$A:$E,3,FALSE)</f>
        <v>Martin</v>
      </c>
      <c r="H7" t="str">
        <f>VLOOKUP($A7,Participants!$A:$E,5,FALSE)</f>
        <v>United We Run</v>
      </c>
      <c r="I7">
        <v>1</v>
      </c>
      <c r="J7">
        <f t="shared" si="0"/>
        <v>6</v>
      </c>
      <c r="K7">
        <f t="shared" si="1"/>
        <v>12</v>
      </c>
    </row>
    <row r="8" spans="1:15">
      <c r="B8" s="11"/>
      <c r="C8" s="11"/>
      <c r="D8" s="11"/>
    </row>
    <row r="9" spans="1:15">
      <c r="A9" s="27">
        <v>53</v>
      </c>
      <c r="B9" s="11" t="s">
        <v>720</v>
      </c>
      <c r="C9" s="11">
        <v>1.5706018518518518E-4</v>
      </c>
      <c r="D9" s="11">
        <v>1.5706018518518518E-4</v>
      </c>
      <c r="E9">
        <f>VLOOKUP($A9,Participants!$A:$E,4,FALSE)</f>
        <v>8</v>
      </c>
      <c r="F9" t="str">
        <f>VLOOKUP($A9,Participants!$A:$E,2,FALSE)</f>
        <v>Robert</v>
      </c>
      <c r="G9" t="str">
        <f>VLOOKUP($A9,Participants!$A:$E,3,FALSE)</f>
        <v>Houser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A10" s="27">
        <v>81</v>
      </c>
      <c r="B10" s="11" t="s">
        <v>719</v>
      </c>
      <c r="C10" s="11">
        <v>7.4074074074074066E-6</v>
      </c>
      <c r="D10" s="11">
        <v>1.644675925925926E-4</v>
      </c>
      <c r="E10">
        <f>VLOOKUP($A10,Participants!$A:$E,4,FALSE)</f>
        <v>8</v>
      </c>
      <c r="F10" t="str">
        <f>VLOOKUP($A10,Participants!$A:$E,2,FALSE)</f>
        <v xml:space="preserve">Anthony </v>
      </c>
      <c r="G10" t="str">
        <f>VLOOKUP($A10,Participants!$A:$E,3,FALSE)</f>
        <v>Marino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2</v>
      </c>
    </row>
    <row r="11" spans="1:15">
      <c r="A11" s="27">
        <v>43</v>
      </c>
      <c r="B11" s="11" t="s">
        <v>718</v>
      </c>
      <c r="C11" s="11">
        <v>1.736111111111111E-6</v>
      </c>
      <c r="D11" s="11">
        <v>1.6631944444444444E-4</v>
      </c>
      <c r="E11">
        <f>VLOOKUP($A11,Participants!$A:$E,4,FALSE)</f>
        <v>8</v>
      </c>
      <c r="F11" t="str">
        <f>VLOOKUP($A11,Participants!$A:$E,2,FALSE)</f>
        <v>Eli</v>
      </c>
      <c r="G11" t="str">
        <f>VLOOKUP($A11,Participants!$A:$E,3,FALSE)</f>
        <v>Goers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3</v>
      </c>
    </row>
    <row r="12" spans="1:15">
      <c r="A12" s="27">
        <v>117</v>
      </c>
      <c r="B12" s="11" t="s">
        <v>717</v>
      </c>
      <c r="C12" s="11">
        <v>1.1574074074074073E-5</v>
      </c>
      <c r="D12" s="11">
        <v>1.7789351851851853E-4</v>
      </c>
      <c r="E12">
        <f>VLOOKUP($A12,Participants!$A:$E,4,FALSE)</f>
        <v>7</v>
      </c>
      <c r="F12" t="str">
        <f>VLOOKUP($A12,Participants!$A:$E,2,FALSE)</f>
        <v>Darrian</v>
      </c>
      <c r="G12" t="str">
        <f>VLOOKUP($A12,Participants!$A:$E,3,FALSE)</f>
        <v>Schoettle</v>
      </c>
      <c r="H12" t="str">
        <f>VLOOKUP($A12,Participants!$A:$E,5,FALSE)</f>
        <v>St Jude</v>
      </c>
      <c r="I12">
        <v>2</v>
      </c>
      <c r="J12">
        <f t="shared" si="2"/>
        <v>4</v>
      </c>
      <c r="K12">
        <f t="shared" si="1"/>
        <v>10</v>
      </c>
    </row>
    <row r="13" spans="1:15">
      <c r="A13" s="27">
        <v>183</v>
      </c>
      <c r="B13" s="11" t="s">
        <v>716</v>
      </c>
      <c r="C13" s="11">
        <v>1.4930555555555558E-5</v>
      </c>
      <c r="D13" s="11">
        <v>1.9282407407407407E-4</v>
      </c>
      <c r="E13">
        <f>VLOOKUP($A13,Participants!$A:$E,4,FALSE)</f>
        <v>7</v>
      </c>
      <c r="F13" t="str">
        <f>VLOOKUP($A13,Participants!$A:$E,2,FALSE)</f>
        <v>Logan</v>
      </c>
      <c r="G13" t="str">
        <f>VLOOKUP($A13,Participants!$A:$E,3,FALSE)</f>
        <v>Linder</v>
      </c>
      <c r="H13" t="str">
        <f>VLOOKUP($A13,Participants!$A:$E,5,FALSE)</f>
        <v>SSFC</v>
      </c>
      <c r="I13">
        <v>2</v>
      </c>
      <c r="J13">
        <f t="shared" si="2"/>
        <v>5</v>
      </c>
      <c r="K13">
        <f t="shared" si="1"/>
        <v>14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130</v>
      </c>
      <c r="B16" s="11" t="s">
        <v>720</v>
      </c>
      <c r="C16" s="11">
        <v>1.6886574074074072E-4</v>
      </c>
      <c r="D16" s="11">
        <v>1.6886574074074072E-4</v>
      </c>
      <c r="E16">
        <f>VLOOKUP($A16,Participants!$A:$E,4,FALSE)</f>
        <v>8</v>
      </c>
      <c r="F16" t="str">
        <f>VLOOKUP($A16,Participants!$A:$E,2,FALSE)</f>
        <v>Patrick</v>
      </c>
      <c r="G16" t="str">
        <f>VLOOKUP($A16,Participants!$A:$E,3,FALSE)</f>
        <v>Tiernan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5</v>
      </c>
    </row>
    <row r="17" spans="1:11">
      <c r="A17" s="27">
        <v>115</v>
      </c>
      <c r="B17" s="11" t="s">
        <v>719</v>
      </c>
      <c r="C17" s="11">
        <v>1.3773148148148146E-5</v>
      </c>
      <c r="D17" s="11">
        <v>1.8275462962962961E-4</v>
      </c>
      <c r="E17">
        <f>VLOOKUP($A17,Participants!$A:$E,4,FALSE)</f>
        <v>8</v>
      </c>
      <c r="F17" t="str">
        <f>VLOOKUP($A17,Participants!$A:$E,2,FALSE)</f>
        <v>Peyton</v>
      </c>
      <c r="G17" t="str">
        <f>VLOOKUP($A17,Participants!$A:$E,3,FALSE)</f>
        <v>Schnitzmeyer</v>
      </c>
      <c r="H17" t="str">
        <f>VLOOKUP($A17,Participants!$A:$E,5,FALSE)</f>
        <v>St Jude</v>
      </c>
      <c r="I17">
        <v>3</v>
      </c>
      <c r="J17">
        <f t="shared" si="3"/>
        <v>2</v>
      </c>
      <c r="K17">
        <f t="shared" si="1"/>
        <v>11</v>
      </c>
    </row>
    <row r="18" spans="1:11">
      <c r="A18" s="27">
        <v>84</v>
      </c>
      <c r="B18" s="11" t="s">
        <v>718</v>
      </c>
      <c r="C18" s="11">
        <v>3.240740740740741E-6</v>
      </c>
      <c r="D18" s="11">
        <v>1.8599537037037036E-4</v>
      </c>
      <c r="E18">
        <f>VLOOKUP($A18,Participants!$A:$E,4,FALSE)</f>
        <v>8</v>
      </c>
      <c r="F18" t="str">
        <f>VLOOKUP($A18,Participants!$A:$E,2,FALSE)</f>
        <v>Will</v>
      </c>
      <c r="G18" t="str">
        <f>VLOOKUP($A18,Participants!$A:$E,3,FALSE)</f>
        <v>May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13</v>
      </c>
    </row>
    <row r="19" spans="1:11">
      <c r="A19" s="27">
        <v>76</v>
      </c>
      <c r="B19" s="11" t="s">
        <v>717</v>
      </c>
      <c r="C19" s="11">
        <v>1.2384259259259259E-5</v>
      </c>
      <c r="D19" s="11">
        <v>1.9837962962962962E-4</v>
      </c>
      <c r="E19">
        <f>VLOOKUP($A19,Participants!$A:$E,4,FALSE)</f>
        <v>8</v>
      </c>
      <c r="F19" t="str">
        <f>VLOOKUP($A19,Participants!$A:$E,2,FALSE)</f>
        <v>Brayan</v>
      </c>
      <c r="G19" t="str">
        <f>VLOOKUP($A19,Participants!$A:$E,3,FALSE)</f>
        <v>Lopez</v>
      </c>
      <c r="H19" t="str">
        <f>VLOOKUP($A19,Participants!$A:$E,5,FALSE)</f>
        <v>St Jude</v>
      </c>
      <c r="I19">
        <v>3</v>
      </c>
      <c r="J19">
        <f t="shared" si="3"/>
        <v>4</v>
      </c>
      <c r="K19">
        <f t="shared" si="1"/>
        <v>15</v>
      </c>
    </row>
    <row r="20" spans="1:11">
      <c r="A20" s="27">
        <v>33</v>
      </c>
      <c r="B20" s="11" t="s">
        <v>716</v>
      </c>
      <c r="C20" s="11">
        <v>9.1435185185185191E-6</v>
      </c>
      <c r="D20" s="11">
        <v>2.0763888888888893E-4</v>
      </c>
      <c r="E20">
        <f>VLOOKUP($A20,Participants!$A:$E,4,FALSE)</f>
        <v>8</v>
      </c>
      <c r="F20" t="str">
        <f>VLOOKUP($A20,Participants!$A:$E,2,FALSE)</f>
        <v>Jaun</v>
      </c>
      <c r="G20" t="str">
        <f>VLOOKUP($A20,Participants!$A:$E,3,FALSE)</f>
        <v>Escibedo</v>
      </c>
      <c r="H20" t="str">
        <f>VLOOKUP($A20,Participants!$A:$E,5,FALSE)</f>
        <v>St Jude</v>
      </c>
      <c r="I20">
        <v>3</v>
      </c>
      <c r="J20">
        <f t="shared" si="3"/>
        <v>5</v>
      </c>
      <c r="K20">
        <f t="shared" si="1"/>
        <v>16</v>
      </c>
    </row>
    <row r="21" spans="1:11">
      <c r="B21" s="11"/>
      <c r="C21" s="11"/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1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1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1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16:D21">
    <sortCondition ref="D16:D21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1900-000000000000}">
      <formula1>Grade</formula1>
    </dataValidation>
  </dataValidations>
  <hyperlinks>
    <hyperlink ref="M1" location="'Schedule of Events'!A1" display="'Return to Schedule of Events" xr:uid="{00000000-0004-0000-1900-000000000000}"/>
    <hyperlink ref="M3" location="Participants!A1" display="Add or Update Participants" xr:uid="{00000000-0004-0000-1900-000001000000}"/>
    <hyperlink ref="M4" location="Overall!A1" display="Overall Place and Points" xr:uid="{00000000-0004-0000-1900-000002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5"/>
  <dimension ref="A1:M98"/>
  <sheetViews>
    <sheetView workbookViewId="0">
      <selection activeCell="M1" sqref="M1"/>
    </sheetView>
  </sheetViews>
  <sheetFormatPr defaultRowHeight="15"/>
  <cols>
    <col min="1" max="1" width="7.7109375" style="27" customWidth="1"/>
    <col min="2" max="5" width="16.7109375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282</v>
      </c>
      <c r="B2" s="8">
        <f>MAX(C2:E2)</f>
        <v>2709.25</v>
      </c>
      <c r="C2" s="8">
        <v>2709.25</v>
      </c>
      <c r="D2" s="8"/>
      <c r="E2" s="8"/>
      <c r="F2">
        <f>VLOOKUP($A2,Participants!$A:$E,4,FALSE)</f>
        <v>7</v>
      </c>
      <c r="G2" t="str">
        <f>VLOOKUP($A2,Participants!$A:$E,2,FALSE)</f>
        <v>Liam</v>
      </c>
      <c r="H2" t="str">
        <f>VLOOKUP($A2,Participants!$A:$E,3,FALSE)</f>
        <v>Kidwell</v>
      </c>
      <c r="I2" t="str">
        <f>VLOOKUP($A2,Participants!$A:$E,5,FALSE)</f>
        <v>St. Barnabas</v>
      </c>
      <c r="J2">
        <f>RANK(B2,$B$1:$B$97,0)</f>
        <v>3</v>
      </c>
    </row>
    <row r="3" spans="1:13">
      <c r="A3" s="27">
        <v>274</v>
      </c>
      <c r="B3" s="8">
        <f t="shared" ref="B3:B66" si="0">MAX(C3:E3)</f>
        <v>2001</v>
      </c>
      <c r="C3" s="8">
        <v>2001</v>
      </c>
      <c r="D3" s="8"/>
      <c r="E3" s="8"/>
      <c r="F3">
        <f>VLOOKUP($A3,Participants!$A:$E,4,FALSE)</f>
        <v>7</v>
      </c>
      <c r="G3" t="str">
        <f>VLOOKUP($A3,Participants!$A:$E,2,FALSE)</f>
        <v>Brady</v>
      </c>
      <c r="H3" t="str">
        <f>VLOOKUP($A3,Participants!$A:$E,3,FALSE)</f>
        <v>Beaupre</v>
      </c>
      <c r="I3" t="str">
        <f>VLOOKUP($A3,Participants!$A:$E,5,FALSE)</f>
        <v>St. Barnabas</v>
      </c>
      <c r="J3">
        <f t="shared" ref="J3:J66" si="1">RANK(B3,$B$1:$B$97,0)</f>
        <v>5</v>
      </c>
      <c r="M3" s="13" t="s">
        <v>116</v>
      </c>
    </row>
    <row r="4" spans="1:13">
      <c r="A4" s="27">
        <v>183</v>
      </c>
      <c r="B4" s="8">
        <f t="shared" si="0"/>
        <v>2205.25</v>
      </c>
      <c r="C4" s="8">
        <v>2205.25</v>
      </c>
      <c r="D4" s="8"/>
      <c r="E4" s="8"/>
      <c r="F4">
        <f>VLOOKUP($A4,Participants!$A:$E,4,FALSE)</f>
        <v>7</v>
      </c>
      <c r="G4" t="str">
        <f>VLOOKUP($A4,Participants!$A:$E,2,FALSE)</f>
        <v>Logan</v>
      </c>
      <c r="H4" t="str">
        <f>VLOOKUP($A4,Participants!$A:$E,3,FALSE)</f>
        <v>Linder</v>
      </c>
      <c r="I4" t="str">
        <f>VLOOKUP($A4,Participants!$A:$E,5,FALSE)</f>
        <v>SSFC</v>
      </c>
      <c r="J4">
        <f t="shared" si="1"/>
        <v>4</v>
      </c>
      <c r="M4" s="13" t="s">
        <v>117</v>
      </c>
    </row>
    <row r="5" spans="1:13">
      <c r="A5" s="27">
        <v>203</v>
      </c>
      <c r="B5" s="8">
        <f t="shared" si="0"/>
        <v>1910.5</v>
      </c>
      <c r="C5" s="8">
        <v>1910.5</v>
      </c>
      <c r="D5" s="8"/>
      <c r="E5" s="8"/>
      <c r="F5">
        <f>VLOOKUP($A5,Participants!$A:$E,4,FALSE)</f>
        <v>7</v>
      </c>
      <c r="G5" t="str">
        <f>VLOOKUP($A5,Participants!$A:$E,2,FALSE)</f>
        <v>Elijah</v>
      </c>
      <c r="H5" t="str">
        <f>VLOOKUP($A5,Participants!$A:$E,3,FALSE)</f>
        <v>Timberlake</v>
      </c>
      <c r="I5" t="str">
        <f>VLOOKUP($A5,Participants!$A:$E,5,FALSE)</f>
        <v>SSFC</v>
      </c>
      <c r="J5">
        <f t="shared" si="1"/>
        <v>6</v>
      </c>
    </row>
    <row r="6" spans="1:13">
      <c r="A6" s="27">
        <v>53</v>
      </c>
      <c r="B6" s="8">
        <f t="shared" si="0"/>
        <v>3101</v>
      </c>
      <c r="C6" s="8">
        <v>3101</v>
      </c>
      <c r="D6" s="8"/>
      <c r="E6" s="8"/>
      <c r="F6">
        <f>VLOOKUP($A6,Participants!$A:$E,4,FALSE)</f>
        <v>8</v>
      </c>
      <c r="G6" t="str">
        <f>VLOOKUP($A6,Participants!$A:$E,2,FALSE)</f>
        <v>Robert</v>
      </c>
      <c r="H6" t="str">
        <f>VLOOKUP($A6,Participants!$A:$E,3,FALSE)</f>
        <v>Houser</v>
      </c>
      <c r="I6" t="str">
        <f>VLOOKUP($A6,Participants!$A:$E,5,FALSE)</f>
        <v>St Jude</v>
      </c>
      <c r="J6">
        <f t="shared" si="1"/>
        <v>1</v>
      </c>
    </row>
    <row r="7" spans="1:13">
      <c r="A7" s="27">
        <v>81</v>
      </c>
      <c r="B7" s="8">
        <f t="shared" si="0"/>
        <v>3007</v>
      </c>
      <c r="C7" s="8">
        <v>3007</v>
      </c>
      <c r="D7" s="8"/>
      <c r="E7" s="8"/>
      <c r="F7">
        <f>VLOOKUP($A7,Participants!$A:$E,4,FALSE)</f>
        <v>8</v>
      </c>
      <c r="G7" t="str">
        <f>VLOOKUP($A7,Participants!$A:$E,2,FALSE)</f>
        <v xml:space="preserve">Anthony </v>
      </c>
      <c r="H7" t="str">
        <f>VLOOKUP($A7,Participants!$A:$E,3,FALSE)</f>
        <v>Marino</v>
      </c>
      <c r="I7" t="str">
        <f>VLOOKUP($A7,Participants!$A:$E,5,FALSE)</f>
        <v>St Jude</v>
      </c>
      <c r="J7">
        <f t="shared" si="1"/>
        <v>2</v>
      </c>
    </row>
    <row r="8" spans="1:13">
      <c r="B8" s="8">
        <f t="shared" si="0"/>
        <v>0</v>
      </c>
      <c r="C8" s="8"/>
      <c r="D8" s="8"/>
      <c r="E8" s="8"/>
      <c r="F8" t="e">
        <f>VLOOKUP($A8,Participants!$A:$E,4,FALSE)</f>
        <v>#N/A</v>
      </c>
      <c r="G8" t="e">
        <f>VLOOKUP($A8,Participants!$A:$E,2,FALSE)</f>
        <v>#N/A</v>
      </c>
      <c r="H8" t="e">
        <f>VLOOKUP($A8,Participants!$A:$E,3,FALSE)</f>
        <v>#N/A</v>
      </c>
      <c r="I8" t="e">
        <f>VLOOKUP($A8,Participants!$A:$E,5,FALSE)</f>
        <v>#N/A</v>
      </c>
      <c r="J8">
        <f t="shared" si="1"/>
        <v>7</v>
      </c>
    </row>
    <row r="9" spans="1:13">
      <c r="B9" s="8">
        <f t="shared" si="0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 t="shared" si="1"/>
        <v>7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1"/>
        <v>7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1"/>
        <v>7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1"/>
        <v>7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7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7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7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7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7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7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7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7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7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7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7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7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7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7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7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7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7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7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7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7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7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7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7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7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7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7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7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7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7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7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7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7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7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7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7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7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7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7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7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7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7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7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7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7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7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7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7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7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7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7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7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7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7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7</v>
      </c>
    </row>
    <row r="67" spans="2:10">
      <c r="B67" s="8">
        <f t="shared" ref="B67:B98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98" si="3">RANK(B67,$B$1:$B$97,0)</f>
        <v>7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7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7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7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7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7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7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7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7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7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7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7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7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7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7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7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7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7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7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7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7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7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7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7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7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7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7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7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7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7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7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7</v>
      </c>
    </row>
  </sheetData>
  <autoFilter ref="A1:K98" xr:uid="{00000000-0009-0000-0000-00001A000000}"/>
  <dataValidations count="1">
    <dataValidation type="list" allowBlank="1" showInputMessage="1" showErrorMessage="1" errorTitle="Choose a School" error="Please choose a valid school for this Meet." promptTitle="Choose School" sqref="F2:F98" xr:uid="{00000000-0002-0000-1A00-000000000000}">
      <formula1>Grade</formula1>
    </dataValidation>
  </dataValidations>
  <hyperlinks>
    <hyperlink ref="M1" location="'Schedule of Events'!A1" display="'Return to Schedule of Events" xr:uid="{00000000-0004-0000-1A00-000000000000}"/>
    <hyperlink ref="M3" location="Participants!A1" display="Add or Update Participants" xr:uid="{00000000-0004-0000-1A00-000001000000}"/>
    <hyperlink ref="M4" location="Overall!A1" display="Overall Place and Points" xr:uid="{00000000-0004-0000-1A00-000002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6"/>
  <dimension ref="A1:M101"/>
  <sheetViews>
    <sheetView workbookViewId="0">
      <selection activeCell="M1" sqref="M1"/>
    </sheetView>
  </sheetViews>
  <sheetFormatPr defaultRowHeight="15"/>
  <cols>
    <col min="1" max="1" width="11.8554687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  <col min="25" max="25" width="6.5703125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183</v>
      </c>
      <c r="B2" s="8">
        <f>MAX(C2:E2)</f>
        <v>810</v>
      </c>
      <c r="C2" s="8">
        <v>807.75</v>
      </c>
      <c r="D2" s="8">
        <v>801.25</v>
      </c>
      <c r="E2" s="8">
        <v>810</v>
      </c>
      <c r="F2">
        <f>VLOOKUP($A2,Participants!$A:$E,4,FALSE)</f>
        <v>7</v>
      </c>
      <c r="G2" t="str">
        <f>VLOOKUP($A2,Participants!$A:$E,2,FALSE)</f>
        <v>Logan</v>
      </c>
      <c r="H2" t="str">
        <f>VLOOKUP($A2,Participants!$A:$E,3,FALSE)</f>
        <v>Linder</v>
      </c>
      <c r="I2" t="str">
        <f>VLOOKUP($A2,Participants!$A:$E,5,FALSE)</f>
        <v>SSFC</v>
      </c>
      <c r="J2">
        <f>RANK(B2,$B$1:$B$97,0)</f>
        <v>8</v>
      </c>
    </row>
    <row r="3" spans="1:13">
      <c r="A3" s="27">
        <v>210</v>
      </c>
      <c r="B3" s="8">
        <f t="shared" ref="B3:B66" si="0">MAX(C3:E3)</f>
        <v>1005.75</v>
      </c>
      <c r="C3" s="8">
        <v>1001</v>
      </c>
      <c r="D3" s="8">
        <v>1001</v>
      </c>
      <c r="E3" s="8">
        <v>1005.75</v>
      </c>
      <c r="F3">
        <f>VLOOKUP($A3,Participants!$A:$E,4,FALSE)</f>
        <v>8</v>
      </c>
      <c r="G3" t="str">
        <f>VLOOKUP($A3,Participants!$A:$E,2,FALSE)</f>
        <v>Sam</v>
      </c>
      <c r="H3" t="str">
        <f>VLOOKUP($A3,Participants!$A:$E,3,FALSE)</f>
        <v>Vaught</v>
      </c>
      <c r="I3" t="str">
        <f>VLOOKUP($A3,Participants!$A:$E,5,FALSE)</f>
        <v>SSFC</v>
      </c>
      <c r="J3">
        <f t="shared" ref="J3:J66" si="1">RANK(B3,$B$1:$B$97,0)</f>
        <v>6</v>
      </c>
      <c r="M3" s="13" t="s">
        <v>116</v>
      </c>
    </row>
    <row r="4" spans="1:13">
      <c r="A4" s="27">
        <v>33</v>
      </c>
      <c r="B4" s="8">
        <f t="shared" si="0"/>
        <v>1006.75</v>
      </c>
      <c r="C4" s="8">
        <v>0</v>
      </c>
      <c r="D4" s="8">
        <v>0</v>
      </c>
      <c r="E4" s="8">
        <v>1006.75</v>
      </c>
      <c r="F4">
        <f>VLOOKUP($A4,Participants!$A:$E,4,FALSE)</f>
        <v>8</v>
      </c>
      <c r="G4" t="str">
        <f>VLOOKUP($A4,Participants!$A:$E,2,FALSE)</f>
        <v>Jaun</v>
      </c>
      <c r="H4" t="str">
        <f>VLOOKUP($A4,Participants!$A:$E,3,FALSE)</f>
        <v>Escibedo</v>
      </c>
      <c r="I4" t="str">
        <f>VLOOKUP($A4,Participants!$A:$E,5,FALSE)</f>
        <v>St Jude</v>
      </c>
      <c r="J4">
        <f t="shared" si="1"/>
        <v>5</v>
      </c>
      <c r="M4" s="13" t="s">
        <v>117</v>
      </c>
    </row>
    <row r="5" spans="1:13">
      <c r="A5" s="27">
        <v>312</v>
      </c>
      <c r="B5" s="8">
        <f t="shared" si="0"/>
        <v>901.75</v>
      </c>
      <c r="C5" s="8">
        <v>901.75</v>
      </c>
      <c r="D5" s="8">
        <v>809.75</v>
      </c>
      <c r="E5" s="8">
        <v>0</v>
      </c>
      <c r="F5">
        <f>VLOOKUP($A5,Participants!$A:$E,4,FALSE)</f>
        <v>7</v>
      </c>
      <c r="G5" t="str">
        <f>VLOOKUP($A5,Participants!$A:$E,2,FALSE)</f>
        <v>Andrew</v>
      </c>
      <c r="H5" t="str">
        <f>VLOOKUP($A5,Participants!$A:$E,3,FALSE)</f>
        <v>Woodruff</v>
      </c>
      <c r="I5" t="str">
        <f>VLOOKUP($A5,Participants!$A:$E,5,FALSE)</f>
        <v>St. Barnabas</v>
      </c>
      <c r="J5">
        <f t="shared" si="1"/>
        <v>7</v>
      </c>
    </row>
    <row r="6" spans="1:13">
      <c r="A6" s="27">
        <v>143</v>
      </c>
      <c r="B6" s="8">
        <f t="shared" si="0"/>
        <v>1110.75</v>
      </c>
      <c r="C6" s="8">
        <v>1100.75</v>
      </c>
      <c r="D6" s="8">
        <v>1103</v>
      </c>
      <c r="E6" s="8">
        <v>1110.75</v>
      </c>
      <c r="F6">
        <f>VLOOKUP($A6,Participants!$A:$E,4,FALSE)</f>
        <v>8</v>
      </c>
      <c r="G6" t="str">
        <f>VLOOKUP($A6,Participants!$A:$E,2,FALSE)</f>
        <v>Nick</v>
      </c>
      <c r="H6" t="str">
        <f>VLOOKUP($A6,Participants!$A:$E,3,FALSE)</f>
        <v>Jackson</v>
      </c>
      <c r="I6" t="str">
        <f>VLOOKUP($A6,Participants!$A:$E,5,FALSE)</f>
        <v>OLG</v>
      </c>
      <c r="J6">
        <f t="shared" si="1"/>
        <v>4</v>
      </c>
    </row>
    <row r="7" spans="1:13">
      <c r="A7" s="27">
        <v>43</v>
      </c>
      <c r="B7" s="8">
        <f t="shared" si="0"/>
        <v>1300</v>
      </c>
      <c r="C7" s="8">
        <v>1300</v>
      </c>
      <c r="D7" s="8">
        <v>1204.5</v>
      </c>
      <c r="E7" s="8">
        <v>1200</v>
      </c>
      <c r="F7">
        <f>VLOOKUP($A7,Participants!$A:$E,4,FALSE)</f>
        <v>8</v>
      </c>
      <c r="G7" t="str">
        <f>VLOOKUP($A7,Participants!$A:$E,2,FALSE)</f>
        <v>Eli</v>
      </c>
      <c r="H7" t="str">
        <f>VLOOKUP($A7,Participants!$A:$E,3,FALSE)</f>
        <v>Goers</v>
      </c>
      <c r="I7" t="str">
        <f>VLOOKUP($A7,Participants!$A:$E,5,FALSE)</f>
        <v>St Jude</v>
      </c>
      <c r="J7">
        <f t="shared" si="1"/>
        <v>3</v>
      </c>
    </row>
    <row r="8" spans="1:13">
      <c r="A8" s="27">
        <v>58</v>
      </c>
      <c r="B8" s="8">
        <f t="shared" si="0"/>
        <v>1306.75</v>
      </c>
      <c r="C8" s="8">
        <v>1301.5</v>
      </c>
      <c r="D8" s="8">
        <v>1306.75</v>
      </c>
      <c r="E8" s="8">
        <v>1306.5</v>
      </c>
      <c r="F8">
        <f>VLOOKUP($A8,Participants!$A:$E,4,FALSE)</f>
        <v>8</v>
      </c>
      <c r="G8" t="str">
        <f>VLOOKUP($A8,Participants!$A:$E,2,FALSE)</f>
        <v>Jacob</v>
      </c>
      <c r="H8" t="str">
        <f>VLOOKUP($A8,Participants!$A:$E,3,FALSE)</f>
        <v>Johnson</v>
      </c>
      <c r="I8" t="str">
        <f>VLOOKUP($A8,Participants!$A:$E,5,FALSE)</f>
        <v>St Jude</v>
      </c>
      <c r="J8">
        <f t="shared" si="1"/>
        <v>2</v>
      </c>
    </row>
    <row r="9" spans="1:13">
      <c r="A9" s="27">
        <v>53</v>
      </c>
      <c r="B9" s="8">
        <f t="shared" si="0"/>
        <v>1402.75</v>
      </c>
      <c r="C9" s="8">
        <v>1300</v>
      </c>
      <c r="D9" s="8">
        <v>1402.75</v>
      </c>
      <c r="E9" s="8">
        <v>1306</v>
      </c>
      <c r="F9">
        <f>VLOOKUP($A9,Participants!$A:$E,4,FALSE)</f>
        <v>8</v>
      </c>
      <c r="G9" t="str">
        <f>VLOOKUP($A9,Participants!$A:$E,2,FALSE)</f>
        <v>Robert</v>
      </c>
      <c r="H9" t="str">
        <f>VLOOKUP($A9,Participants!$A:$E,3,FALSE)</f>
        <v>Houser</v>
      </c>
      <c r="I9" t="str">
        <f>VLOOKUP($A9,Participants!$A:$E,5,FALSE)</f>
        <v>St Jude</v>
      </c>
      <c r="J9">
        <f t="shared" si="1"/>
        <v>1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1"/>
        <v>9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1"/>
        <v>9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1"/>
        <v>9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9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9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9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9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9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9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9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9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9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9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9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9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9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9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9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9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9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9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9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9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9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9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9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9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9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9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9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9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9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9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9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9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9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9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9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9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9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9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9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9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9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9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9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9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9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9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9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9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9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9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9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9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9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9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9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9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9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9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9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9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9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9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9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9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9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9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9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9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9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9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9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9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9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9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9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9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9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9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9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9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9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9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9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9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9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9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9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9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9</v>
      </c>
    </row>
  </sheetData>
  <dataValidations disablePrompts="1" count="1">
    <dataValidation type="list" allowBlank="1" showInputMessage="1" showErrorMessage="1" errorTitle="Choose a School" error="Please choose a valid school for this Meet." promptTitle="Choose School" sqref="F2:F101" xr:uid="{00000000-0002-0000-1B00-000000000000}">
      <formula1>Grade</formula1>
    </dataValidation>
  </dataValidations>
  <hyperlinks>
    <hyperlink ref="M1" location="'Schedule of Events'!A1" display="'Return to Schedule of Events" xr:uid="{00000000-0004-0000-1B00-000000000000}"/>
    <hyperlink ref="M3" location="Participants!A1" display="Add or Update Participants" xr:uid="{00000000-0004-0000-1B00-000001000000}"/>
    <hyperlink ref="M4" location="Overall!A1" display="Overall Place and Points" xr:uid="{00000000-0004-0000-1B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C15A-2D1B-4D4F-B791-2B683C011AD5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5"/>
  <dimension ref="A1:M101"/>
  <sheetViews>
    <sheetView workbookViewId="0">
      <selection activeCell="M1" sqref="M1"/>
    </sheetView>
  </sheetViews>
  <sheetFormatPr defaultRowHeight="15"/>
  <cols>
    <col min="1" max="1" width="10.425781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45">
      <c r="A1" s="9" t="s">
        <v>52</v>
      </c>
      <c r="B1" s="9" t="s">
        <v>55</v>
      </c>
      <c r="C1" s="9"/>
      <c r="D1" s="9"/>
      <c r="E1" s="9"/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 t="s">
        <v>2</v>
      </c>
      <c r="M1" s="12" t="s">
        <v>84</v>
      </c>
    </row>
    <row r="2" spans="1:13">
      <c r="A2" s="27">
        <v>163</v>
      </c>
      <c r="B2" s="8">
        <v>402</v>
      </c>
      <c r="C2" s="8"/>
      <c r="D2" s="8"/>
      <c r="E2" s="8"/>
      <c r="F2">
        <f>VLOOKUP($A2,Participants!$A:$E,4,FALSE)</f>
        <v>7</v>
      </c>
      <c r="G2" t="str">
        <f>VLOOKUP($A2,Participants!$A:$E,2,FALSE)</f>
        <v>Cameron</v>
      </c>
      <c r="H2" t="str">
        <f>VLOOKUP($A2,Participants!$A:$E,3,FALSE)</f>
        <v>Cox</v>
      </c>
      <c r="I2" t="str">
        <f>VLOOKUP($A2,Participants!$A:$E,5,FALSE)</f>
        <v>SSFC</v>
      </c>
      <c r="J2">
        <f>RANK(B2,$B$1:$B$97,0)</f>
        <v>3</v>
      </c>
    </row>
    <row r="3" spans="1:13">
      <c r="A3" s="27">
        <v>165</v>
      </c>
      <c r="B3" s="8" t="s">
        <v>721</v>
      </c>
      <c r="C3" s="8"/>
      <c r="D3" s="8"/>
      <c r="E3" s="8"/>
      <c r="F3">
        <f>VLOOKUP($A3,Participants!$A:$E,4,FALSE)</f>
        <v>7</v>
      </c>
      <c r="G3" t="str">
        <f>VLOOKUP($A3,Participants!$A:$E,2,FALSE)</f>
        <v xml:space="preserve">Anthony </v>
      </c>
      <c r="H3" t="str">
        <f>VLOOKUP($A3,Participants!$A:$E,3,FALSE)</f>
        <v>Cuadros</v>
      </c>
      <c r="I3" t="str">
        <f>VLOOKUP($A3,Participants!$A:$E,5,FALSE)</f>
        <v>SSFC</v>
      </c>
      <c r="J3" t="e">
        <f t="shared" ref="J3:J66" si="0">RANK(B3,$B$1:$B$97,0)</f>
        <v>#VALUE!</v>
      </c>
      <c r="M3" s="13" t="s">
        <v>116</v>
      </c>
    </row>
    <row r="4" spans="1:13">
      <c r="A4" s="27">
        <v>216</v>
      </c>
      <c r="B4" s="8">
        <v>406</v>
      </c>
      <c r="C4" s="8"/>
      <c r="D4" s="8"/>
      <c r="E4" s="8"/>
      <c r="F4">
        <f>VLOOKUP($A4,Participants!$A:$E,4,FALSE)</f>
        <v>7</v>
      </c>
      <c r="G4" t="str">
        <f>VLOOKUP($A4,Participants!$A:$E,2,FALSE)</f>
        <v>Nicholas</v>
      </c>
      <c r="H4" t="str">
        <f>VLOOKUP($A4,Participants!$A:$E,3,FALSE)</f>
        <v>Woodburn</v>
      </c>
      <c r="I4" t="str">
        <f>VLOOKUP($A4,Participants!$A:$E,5,FALSE)</f>
        <v>SSFC</v>
      </c>
      <c r="J4">
        <f t="shared" si="0"/>
        <v>1</v>
      </c>
      <c r="M4" s="13" t="s">
        <v>117</v>
      </c>
    </row>
    <row r="5" spans="1:13">
      <c r="A5" s="27">
        <v>130</v>
      </c>
      <c r="B5" s="8">
        <v>404</v>
      </c>
      <c r="C5" s="8"/>
      <c r="D5" s="8"/>
      <c r="E5" s="8"/>
      <c r="F5">
        <f>VLOOKUP($A5,Participants!$A:$E,4,FALSE)</f>
        <v>8</v>
      </c>
      <c r="G5" t="str">
        <f>VLOOKUP($A5,Participants!$A:$E,2,FALSE)</f>
        <v>Patrick</v>
      </c>
      <c r="H5" t="str">
        <f>VLOOKUP($A5,Participants!$A:$E,3,FALSE)</f>
        <v>Tiernan</v>
      </c>
      <c r="I5" t="str">
        <f>VLOOKUP($A5,Participants!$A:$E,5,FALSE)</f>
        <v>St Jude</v>
      </c>
      <c r="J5">
        <f t="shared" si="0"/>
        <v>2</v>
      </c>
    </row>
    <row r="6" spans="1:13">
      <c r="A6" s="27">
        <v>212</v>
      </c>
      <c r="B6" s="8">
        <v>400</v>
      </c>
      <c r="C6" s="8"/>
      <c r="D6" s="8"/>
      <c r="E6" s="8"/>
      <c r="F6">
        <f>VLOOKUP($A6,Participants!$A:$E,4,FALSE)</f>
        <v>8</v>
      </c>
      <c r="G6" t="str">
        <f>VLOOKUP($A6,Participants!$A:$E,2,FALSE)</f>
        <v>John</v>
      </c>
      <c r="H6" t="str">
        <f>VLOOKUP($A6,Participants!$A:$E,3,FALSE)</f>
        <v>Wagner</v>
      </c>
      <c r="I6" t="str">
        <f>VLOOKUP($A6,Participants!$A:$E,5,FALSE)</f>
        <v>SSFC</v>
      </c>
      <c r="J6">
        <f t="shared" si="0"/>
        <v>4</v>
      </c>
    </row>
    <row r="7" spans="1:13">
      <c r="A7" s="27">
        <v>117</v>
      </c>
      <c r="B7" s="8" t="s">
        <v>721</v>
      </c>
      <c r="C7" s="8"/>
      <c r="D7" s="8"/>
      <c r="E7" s="8"/>
      <c r="F7">
        <f>VLOOKUP($A7,Participants!$A:$E,4,FALSE)</f>
        <v>7</v>
      </c>
      <c r="G7" t="str">
        <f>VLOOKUP($A7,Participants!$A:$E,2,FALSE)</f>
        <v>Darrian</v>
      </c>
      <c r="H7" t="str">
        <f>VLOOKUP($A7,Participants!$A:$E,3,FALSE)</f>
        <v>Schoettle</v>
      </c>
      <c r="I7" t="str">
        <f>VLOOKUP($A7,Participants!$A:$E,5,FALSE)</f>
        <v>St Jude</v>
      </c>
      <c r="J7" t="e">
        <f t="shared" si="0"/>
        <v>#VALUE!</v>
      </c>
    </row>
    <row r="8" spans="1:13">
      <c r="A8" s="27">
        <v>72</v>
      </c>
      <c r="B8" s="8">
        <v>400</v>
      </c>
      <c r="C8" s="8"/>
      <c r="D8" s="8"/>
      <c r="E8" s="8"/>
      <c r="F8">
        <f>VLOOKUP($A8,Participants!$A:$E,4,FALSE)</f>
        <v>7</v>
      </c>
      <c r="G8" t="str">
        <f>VLOOKUP($A8,Participants!$A:$E,2,FALSE)</f>
        <v>Xavier</v>
      </c>
      <c r="H8" t="str">
        <f>VLOOKUP($A8,Participants!$A:$E,3,FALSE)</f>
        <v>Lawrie</v>
      </c>
      <c r="I8" t="str">
        <f>VLOOKUP($A8,Participants!$A:$E,5,FALSE)</f>
        <v>St Jude</v>
      </c>
      <c r="J8">
        <f t="shared" si="0"/>
        <v>4</v>
      </c>
    </row>
    <row r="9" spans="1:13">
      <c r="A9" s="27">
        <v>298</v>
      </c>
      <c r="B9" s="8" t="s">
        <v>721</v>
      </c>
      <c r="C9" s="8"/>
      <c r="D9" s="8"/>
      <c r="E9" s="8"/>
      <c r="F9">
        <f>VLOOKUP($A9,Participants!$A:$E,4,FALSE)</f>
        <v>7</v>
      </c>
      <c r="G9" t="str">
        <f>VLOOKUP($A9,Participants!$A:$E,2,FALSE)</f>
        <v>AJ</v>
      </c>
      <c r="H9" t="str">
        <f>VLOOKUP($A9,Participants!$A:$E,3,FALSE)</f>
        <v>Morris</v>
      </c>
      <c r="I9" t="str">
        <f>VLOOKUP($A9,Participants!$A:$E,5,FALSE)</f>
        <v>St. Barnabas</v>
      </c>
      <c r="J9" t="e">
        <f t="shared" si="0"/>
        <v>#VALUE!</v>
      </c>
    </row>
    <row r="10" spans="1:13">
      <c r="A10" s="27">
        <v>78</v>
      </c>
      <c r="B10" s="8" t="s">
        <v>721</v>
      </c>
      <c r="C10" s="8"/>
      <c r="D10" s="8"/>
      <c r="E10" s="8"/>
      <c r="F10">
        <f>VLOOKUP($A10,Participants!$A:$E,4,FALSE)</f>
        <v>7</v>
      </c>
      <c r="G10" t="str">
        <f>VLOOKUP($A10,Participants!$A:$E,2,FALSE)</f>
        <v>Alex</v>
      </c>
      <c r="H10" t="str">
        <f>VLOOKUP($A10,Participants!$A:$E,3,FALSE)</f>
        <v>Maled</v>
      </c>
      <c r="I10" t="str">
        <f>VLOOKUP($A10,Participants!$A:$E,5,FALSE)</f>
        <v>St Jude</v>
      </c>
      <c r="J10" t="e">
        <f t="shared" si="0"/>
        <v>#VALUE!</v>
      </c>
    </row>
    <row r="11" spans="1:13">
      <c r="A11" s="27">
        <v>245</v>
      </c>
      <c r="B11" s="8">
        <v>400</v>
      </c>
      <c r="C11" s="8"/>
      <c r="D11" s="8"/>
      <c r="E11" s="8"/>
      <c r="F11">
        <f>VLOOKUP($A11,Participants!$A:$E,4,FALSE)</f>
        <v>7</v>
      </c>
      <c r="G11" t="str">
        <f>VLOOKUP($A11,Participants!$A:$E,2,FALSE)</f>
        <v>Isaiah</v>
      </c>
      <c r="H11" t="str">
        <f>VLOOKUP($A11,Participants!$A:$E,3,FALSE)</f>
        <v>Littell</v>
      </c>
      <c r="I11" t="str">
        <f>VLOOKUP($A11,Participants!$A:$E,5,FALSE)</f>
        <v>United We Run</v>
      </c>
      <c r="J11">
        <f t="shared" si="0"/>
        <v>4</v>
      </c>
    </row>
    <row r="12" spans="1:13">
      <c r="A12" s="27">
        <v>43</v>
      </c>
      <c r="B12" s="8" t="s">
        <v>721</v>
      </c>
      <c r="C12" s="8"/>
      <c r="D12" s="8"/>
      <c r="E12" s="8"/>
      <c r="F12">
        <f>VLOOKUP($A12,Participants!$A:$E,4,FALSE)</f>
        <v>8</v>
      </c>
      <c r="G12" t="str">
        <f>VLOOKUP($A12,Participants!$A:$E,2,FALSE)</f>
        <v>Eli</v>
      </c>
      <c r="H12" t="str">
        <f>VLOOKUP($A12,Participants!$A:$E,3,FALSE)</f>
        <v>Goers</v>
      </c>
      <c r="I12" t="str">
        <f>VLOOKUP($A12,Participants!$A:$E,5,FALSE)</f>
        <v>St Jude</v>
      </c>
      <c r="J12" t="e">
        <f t="shared" si="0"/>
        <v>#VALUE!</v>
      </c>
    </row>
    <row r="13" spans="1:13">
      <c r="B13" s="8"/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 t="e">
        <f t="shared" si="0"/>
        <v>#N/A</v>
      </c>
    </row>
    <row r="14" spans="1:13">
      <c r="B14" s="8"/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 t="e">
        <f t="shared" si="0"/>
        <v>#N/A</v>
      </c>
    </row>
    <row r="15" spans="1:13">
      <c r="B15" s="8"/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 t="e">
        <f t="shared" si="0"/>
        <v>#N/A</v>
      </c>
    </row>
    <row r="16" spans="1:13">
      <c r="B16" s="8"/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 t="e">
        <f t="shared" si="0"/>
        <v>#N/A</v>
      </c>
    </row>
    <row r="17" spans="2:10">
      <c r="B17" s="8"/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 t="e">
        <f t="shared" si="0"/>
        <v>#N/A</v>
      </c>
    </row>
    <row r="18" spans="2:10">
      <c r="B18" s="8"/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 t="e">
        <f t="shared" si="0"/>
        <v>#N/A</v>
      </c>
    </row>
    <row r="19" spans="2:10">
      <c r="B19" s="8"/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 t="e">
        <f t="shared" si="0"/>
        <v>#N/A</v>
      </c>
    </row>
    <row r="20" spans="2:10">
      <c r="B20" s="8"/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 t="e">
        <f t="shared" si="0"/>
        <v>#N/A</v>
      </c>
    </row>
    <row r="21" spans="2:10">
      <c r="B21" s="8"/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 t="e">
        <f t="shared" si="0"/>
        <v>#N/A</v>
      </c>
    </row>
    <row r="22" spans="2:10">
      <c r="B22" s="8"/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 t="e">
        <f t="shared" si="0"/>
        <v>#N/A</v>
      </c>
    </row>
    <row r="23" spans="2:10">
      <c r="B23" s="8"/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 t="e">
        <f t="shared" si="0"/>
        <v>#N/A</v>
      </c>
    </row>
    <row r="24" spans="2:10">
      <c r="B24" s="8"/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 t="e">
        <f t="shared" si="0"/>
        <v>#N/A</v>
      </c>
    </row>
    <row r="25" spans="2:10">
      <c r="B25" s="8"/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 t="e">
        <f t="shared" si="0"/>
        <v>#N/A</v>
      </c>
    </row>
    <row r="26" spans="2:10">
      <c r="B26" s="8"/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 t="e">
        <f t="shared" si="0"/>
        <v>#N/A</v>
      </c>
    </row>
    <row r="27" spans="2:10">
      <c r="B27" s="8"/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 t="e">
        <f t="shared" si="0"/>
        <v>#N/A</v>
      </c>
    </row>
    <row r="28" spans="2:10">
      <c r="B28" s="8"/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 t="e">
        <f t="shared" si="0"/>
        <v>#N/A</v>
      </c>
    </row>
    <row r="29" spans="2:10">
      <c r="B29" s="8"/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 t="e">
        <f t="shared" si="0"/>
        <v>#N/A</v>
      </c>
    </row>
    <row r="30" spans="2:10">
      <c r="B30" s="8"/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 t="e">
        <f t="shared" si="0"/>
        <v>#N/A</v>
      </c>
    </row>
    <row r="31" spans="2:10">
      <c r="B31" s="8"/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 t="e">
        <f t="shared" si="0"/>
        <v>#N/A</v>
      </c>
    </row>
    <row r="32" spans="2:10">
      <c r="B32" s="8"/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 t="e">
        <f t="shared" si="0"/>
        <v>#N/A</v>
      </c>
    </row>
    <row r="33" spans="2:10">
      <c r="B33" s="8"/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 t="e">
        <f t="shared" si="0"/>
        <v>#N/A</v>
      </c>
    </row>
    <row r="34" spans="2:10">
      <c r="B34" s="8"/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 t="e">
        <f t="shared" si="0"/>
        <v>#N/A</v>
      </c>
    </row>
    <row r="35" spans="2:10">
      <c r="B35" s="8"/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 t="e">
        <f t="shared" si="0"/>
        <v>#N/A</v>
      </c>
    </row>
    <row r="36" spans="2:10">
      <c r="B36" s="8"/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 t="e">
        <f t="shared" si="0"/>
        <v>#N/A</v>
      </c>
    </row>
    <row r="37" spans="2:10">
      <c r="B37" s="8"/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 t="e">
        <f t="shared" si="0"/>
        <v>#N/A</v>
      </c>
    </row>
    <row r="38" spans="2:10">
      <c r="B38" s="8"/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 t="e">
        <f t="shared" si="0"/>
        <v>#N/A</v>
      </c>
    </row>
    <row r="39" spans="2:10">
      <c r="B39" s="8"/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 t="e">
        <f t="shared" si="0"/>
        <v>#N/A</v>
      </c>
    </row>
    <row r="40" spans="2:10">
      <c r="B40" s="8"/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 t="e">
        <f t="shared" si="0"/>
        <v>#N/A</v>
      </c>
    </row>
    <row r="41" spans="2:10">
      <c r="B41" s="8"/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 t="e">
        <f t="shared" si="0"/>
        <v>#N/A</v>
      </c>
    </row>
    <row r="42" spans="2:10">
      <c r="B42" s="8"/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 t="e">
        <f t="shared" si="0"/>
        <v>#N/A</v>
      </c>
    </row>
    <row r="43" spans="2:10">
      <c r="B43" s="8"/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 t="e">
        <f t="shared" si="0"/>
        <v>#N/A</v>
      </c>
    </row>
    <row r="44" spans="2:10">
      <c r="B44" s="8"/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 t="e">
        <f t="shared" si="0"/>
        <v>#N/A</v>
      </c>
    </row>
    <row r="45" spans="2:10">
      <c r="B45" s="8"/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 t="e">
        <f t="shared" si="0"/>
        <v>#N/A</v>
      </c>
    </row>
    <row r="46" spans="2:10">
      <c r="B46" s="8"/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 t="e">
        <f t="shared" si="0"/>
        <v>#N/A</v>
      </c>
    </row>
    <row r="47" spans="2:10">
      <c r="B47" s="8"/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 t="e">
        <f t="shared" si="0"/>
        <v>#N/A</v>
      </c>
    </row>
    <row r="48" spans="2:10">
      <c r="B48" s="8"/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 t="e">
        <f t="shared" si="0"/>
        <v>#N/A</v>
      </c>
    </row>
    <row r="49" spans="2:10">
      <c r="B49" s="8"/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 t="e">
        <f t="shared" si="0"/>
        <v>#N/A</v>
      </c>
    </row>
    <row r="50" spans="2:10">
      <c r="B50" s="8"/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 t="e">
        <f t="shared" si="0"/>
        <v>#N/A</v>
      </c>
    </row>
    <row r="51" spans="2:10">
      <c r="B51" s="8"/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 t="e">
        <f t="shared" si="0"/>
        <v>#N/A</v>
      </c>
    </row>
    <row r="52" spans="2:10">
      <c r="B52" s="8"/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 t="e">
        <f t="shared" si="0"/>
        <v>#N/A</v>
      </c>
    </row>
    <row r="53" spans="2:10">
      <c r="B53" s="8"/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 t="e">
        <f t="shared" si="0"/>
        <v>#N/A</v>
      </c>
    </row>
    <row r="54" spans="2:10">
      <c r="B54" s="8"/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 t="e">
        <f t="shared" si="0"/>
        <v>#N/A</v>
      </c>
    </row>
    <row r="55" spans="2:10">
      <c r="B55" s="8"/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 t="e">
        <f t="shared" si="0"/>
        <v>#N/A</v>
      </c>
    </row>
    <row r="56" spans="2:10">
      <c r="B56" s="8"/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 t="e">
        <f t="shared" si="0"/>
        <v>#N/A</v>
      </c>
    </row>
    <row r="57" spans="2:10">
      <c r="B57" s="8"/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 t="e">
        <f t="shared" si="0"/>
        <v>#N/A</v>
      </c>
    </row>
    <row r="58" spans="2:10">
      <c r="B58" s="8"/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 t="e">
        <f t="shared" si="0"/>
        <v>#N/A</v>
      </c>
    </row>
    <row r="59" spans="2:10">
      <c r="B59" s="8"/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 t="e">
        <f t="shared" si="0"/>
        <v>#N/A</v>
      </c>
    </row>
    <row r="60" spans="2:10">
      <c r="B60" s="8"/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 t="e">
        <f t="shared" si="0"/>
        <v>#N/A</v>
      </c>
    </row>
    <row r="61" spans="2:10">
      <c r="B61" s="8"/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 t="e">
        <f t="shared" si="0"/>
        <v>#N/A</v>
      </c>
    </row>
    <row r="62" spans="2:10">
      <c r="B62" s="8"/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 t="e">
        <f t="shared" si="0"/>
        <v>#N/A</v>
      </c>
    </row>
    <row r="63" spans="2:10">
      <c r="B63" s="8"/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 t="e">
        <f t="shared" si="0"/>
        <v>#N/A</v>
      </c>
    </row>
    <row r="64" spans="2:10">
      <c r="B64" s="8"/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 t="e">
        <f t="shared" si="0"/>
        <v>#N/A</v>
      </c>
    </row>
    <row r="65" spans="2:10">
      <c r="B65" s="8"/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 t="e">
        <f t="shared" si="0"/>
        <v>#N/A</v>
      </c>
    </row>
    <row r="66" spans="2:10">
      <c r="B66" s="8"/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 t="e">
        <f t="shared" si="0"/>
        <v>#N/A</v>
      </c>
    </row>
    <row r="67" spans="2:10">
      <c r="B67" s="8"/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 t="e">
        <f t="shared" ref="J67:J101" si="1">RANK(B67,$B$1:$B$97,0)</f>
        <v>#N/A</v>
      </c>
    </row>
    <row r="68" spans="2:10">
      <c r="B68" s="8"/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 t="e">
        <f t="shared" si="1"/>
        <v>#N/A</v>
      </c>
    </row>
    <row r="69" spans="2:10">
      <c r="B69" s="8"/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 t="e">
        <f t="shared" si="1"/>
        <v>#N/A</v>
      </c>
    </row>
    <row r="70" spans="2:10">
      <c r="B70" s="8"/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 t="e">
        <f t="shared" si="1"/>
        <v>#N/A</v>
      </c>
    </row>
    <row r="71" spans="2:10">
      <c r="B71" s="8"/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 t="e">
        <f t="shared" si="1"/>
        <v>#N/A</v>
      </c>
    </row>
    <row r="72" spans="2:10">
      <c r="B72" s="8"/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 t="e">
        <f t="shared" si="1"/>
        <v>#N/A</v>
      </c>
    </row>
    <row r="73" spans="2:10">
      <c r="B73" s="8"/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 t="e">
        <f t="shared" si="1"/>
        <v>#N/A</v>
      </c>
    </row>
    <row r="74" spans="2:10">
      <c r="B74" s="8"/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 t="e">
        <f t="shared" si="1"/>
        <v>#N/A</v>
      </c>
    </row>
    <row r="75" spans="2:10">
      <c r="B75" s="8"/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 t="e">
        <f t="shared" si="1"/>
        <v>#N/A</v>
      </c>
    </row>
    <row r="76" spans="2:10">
      <c r="B76" s="8"/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 t="e">
        <f t="shared" si="1"/>
        <v>#N/A</v>
      </c>
    </row>
    <row r="77" spans="2:10">
      <c r="B77" s="8"/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 t="e">
        <f t="shared" si="1"/>
        <v>#N/A</v>
      </c>
    </row>
    <row r="78" spans="2:10">
      <c r="B78" s="8"/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 t="e">
        <f t="shared" si="1"/>
        <v>#N/A</v>
      </c>
    </row>
    <row r="79" spans="2:10">
      <c r="B79" s="8"/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 t="e">
        <f t="shared" si="1"/>
        <v>#N/A</v>
      </c>
    </row>
    <row r="80" spans="2:10">
      <c r="B80" s="8"/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 t="e">
        <f t="shared" si="1"/>
        <v>#N/A</v>
      </c>
    </row>
    <row r="81" spans="2:10">
      <c r="B81" s="8"/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 t="e">
        <f t="shared" si="1"/>
        <v>#N/A</v>
      </c>
    </row>
    <row r="82" spans="2:10">
      <c r="B82" s="8"/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 t="e">
        <f t="shared" si="1"/>
        <v>#N/A</v>
      </c>
    </row>
    <row r="83" spans="2:10">
      <c r="B83" s="8"/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 t="e">
        <f t="shared" si="1"/>
        <v>#N/A</v>
      </c>
    </row>
    <row r="84" spans="2:10">
      <c r="B84" s="8"/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 t="e">
        <f t="shared" si="1"/>
        <v>#N/A</v>
      </c>
    </row>
    <row r="85" spans="2:10">
      <c r="B85" s="8"/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 t="e">
        <f t="shared" si="1"/>
        <v>#N/A</v>
      </c>
    </row>
    <row r="86" spans="2:10">
      <c r="B86" s="8"/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 t="e">
        <f t="shared" si="1"/>
        <v>#N/A</v>
      </c>
    </row>
    <row r="87" spans="2:10">
      <c r="B87" s="8"/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 t="e">
        <f t="shared" si="1"/>
        <v>#N/A</v>
      </c>
    </row>
    <row r="88" spans="2:10">
      <c r="B88" s="8"/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 t="e">
        <f t="shared" si="1"/>
        <v>#N/A</v>
      </c>
    </row>
    <row r="89" spans="2:10">
      <c r="B89" s="8"/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 t="e">
        <f t="shared" si="1"/>
        <v>#N/A</v>
      </c>
    </row>
    <row r="90" spans="2:10">
      <c r="B90" s="8"/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 t="e">
        <f t="shared" si="1"/>
        <v>#N/A</v>
      </c>
    </row>
    <row r="91" spans="2:10">
      <c r="B91" s="8"/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 t="e">
        <f t="shared" si="1"/>
        <v>#N/A</v>
      </c>
    </row>
    <row r="92" spans="2:10">
      <c r="B92" s="8"/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 t="e">
        <f t="shared" si="1"/>
        <v>#N/A</v>
      </c>
    </row>
    <row r="93" spans="2:10">
      <c r="B93" s="8"/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 t="e">
        <f t="shared" si="1"/>
        <v>#N/A</v>
      </c>
    </row>
    <row r="94" spans="2:10">
      <c r="B94" s="8"/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 t="e">
        <f t="shared" si="1"/>
        <v>#N/A</v>
      </c>
    </row>
    <row r="95" spans="2:10">
      <c r="B95" s="8"/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 t="e">
        <f t="shared" si="1"/>
        <v>#N/A</v>
      </c>
    </row>
    <row r="96" spans="2:10">
      <c r="B96" s="8"/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 t="e">
        <f t="shared" si="1"/>
        <v>#N/A</v>
      </c>
    </row>
    <row r="97" spans="2:10">
      <c r="B97" s="8"/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 t="e">
        <f t="shared" si="1"/>
        <v>#N/A</v>
      </c>
    </row>
    <row r="98" spans="2:10">
      <c r="B98" s="8"/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 t="e">
        <f t="shared" si="1"/>
        <v>#N/A</v>
      </c>
    </row>
    <row r="99" spans="2:10"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 t="e">
        <f t="shared" si="1"/>
        <v>#N/A</v>
      </c>
    </row>
    <row r="100" spans="2:10"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 t="e">
        <f t="shared" si="1"/>
        <v>#N/A</v>
      </c>
    </row>
    <row r="101" spans="2:10"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 t="e">
        <f t="shared" si="1"/>
        <v>#N/A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1C00-000000000000}">
      <formula1>Grade</formula1>
    </dataValidation>
  </dataValidations>
  <hyperlinks>
    <hyperlink ref="M1" location="'Schedule of Events'!A1" display="'Return to Schedule of Events" xr:uid="{00000000-0004-0000-1C00-000000000000}"/>
    <hyperlink ref="M3" location="Participants!A1" display="Add or Update Participants" xr:uid="{00000000-0004-0000-1C00-000001000000}"/>
    <hyperlink ref="M4" location="Overall!A1" display="Overall Place and Points" xr:uid="{00000000-0004-0000-1C00-000002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M40"/>
  <sheetViews>
    <sheetView workbookViewId="0">
      <selection activeCell="A9" sqref="A9:XFD9"/>
    </sheetView>
  </sheetViews>
  <sheetFormatPr defaultRowHeight="15"/>
  <cols>
    <col min="1" max="1" width="8.7109375" style="27"/>
    <col min="2" max="2" width="9.85546875" style="27" customWidth="1"/>
    <col min="3" max="3" width="9.140625" style="27" hidden="1" customWidth="1"/>
    <col min="4" max="4" width="14.7109375" style="10" customWidth="1"/>
    <col min="8" max="8" width="13.85546875" customWidth="1"/>
    <col min="13" max="13" width="31.140625" bestFit="1" customWidth="1"/>
  </cols>
  <sheetData>
    <row r="1" spans="1:13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</row>
    <row r="2" spans="1:13" s="41" customFormat="1">
      <c r="A2" s="43"/>
      <c r="B2" s="43"/>
      <c r="C2" s="43"/>
      <c r="D2" s="122"/>
      <c r="E2" s="44"/>
      <c r="F2" s="44"/>
      <c r="G2" s="44"/>
      <c r="H2" s="44"/>
      <c r="I2" s="44"/>
      <c r="J2" s="44"/>
      <c r="K2" s="44"/>
      <c r="M2" s="45"/>
    </row>
    <row r="3" spans="1:13">
      <c r="A3" s="27">
        <v>169</v>
      </c>
      <c r="B3" s="11" t="s">
        <v>720</v>
      </c>
      <c r="C3" s="11">
        <v>8.1134259259259267E-4</v>
      </c>
      <c r="D3" s="130">
        <v>8.1134259259259267E-4</v>
      </c>
      <c r="E3">
        <f>VLOOKUP($A3,Participants!$A:$E,4,FALSE)</f>
        <v>4</v>
      </c>
      <c r="F3" t="str">
        <f>VLOOKUP($A3,Participants!$A:$E,2,FALSE)</f>
        <v>Xavier</v>
      </c>
      <c r="G3" t="str">
        <f>VLOOKUP($A3,Participants!$A:$E,3,FALSE)</f>
        <v>Eble</v>
      </c>
      <c r="H3" t="str">
        <f>VLOOKUP($A3,Participants!$A:$E,5,FALSE)</f>
        <v>SSFC</v>
      </c>
      <c r="I3">
        <v>1</v>
      </c>
      <c r="J3">
        <f t="shared" ref="J3:J8" si="0">RANK(D3,IF(I3=1,$D$3:$D$8,),1)</f>
        <v>1</v>
      </c>
      <c r="K3">
        <f t="shared" ref="K3:K8" si="1">RANK(D3,$D$3:$D$8,1)</f>
        <v>1</v>
      </c>
    </row>
    <row r="4" spans="1:13">
      <c r="A4" s="27">
        <v>79</v>
      </c>
      <c r="B4" s="11" t="s">
        <v>719</v>
      </c>
      <c r="C4" s="11">
        <v>4.6180555555555554E-5</v>
      </c>
      <c r="D4" s="130">
        <v>8.5752314814814816E-4</v>
      </c>
      <c r="E4">
        <f>VLOOKUP($A4,Participants!$A:$E,4,FALSE)</f>
        <v>4</v>
      </c>
      <c r="F4" t="str">
        <f>VLOOKUP($A4,Participants!$A:$E,2,FALSE)</f>
        <v>Isaac</v>
      </c>
      <c r="G4" t="str">
        <f>VLOOKUP($A4,Participants!$A:$E,3,FALSE)</f>
        <v>Mappes</v>
      </c>
      <c r="H4" t="str">
        <f>VLOOKUP($A4,Participants!$A:$E,5,FALSE)</f>
        <v>St Jude</v>
      </c>
      <c r="I4">
        <v>1</v>
      </c>
      <c r="J4">
        <f t="shared" si="0"/>
        <v>2</v>
      </c>
      <c r="K4">
        <f t="shared" si="1"/>
        <v>2</v>
      </c>
      <c r="M4" s="13" t="s">
        <v>116</v>
      </c>
    </row>
    <row r="5" spans="1:13">
      <c r="A5" s="27">
        <v>309</v>
      </c>
      <c r="B5" s="11" t="s">
        <v>718</v>
      </c>
      <c r="C5" s="11">
        <v>3.4837962962962962E-5</v>
      </c>
      <c r="D5" s="130">
        <v>8.9247685185185176E-4</v>
      </c>
      <c r="E5">
        <f>VLOOKUP($A5,Participants!$A:$E,4,FALSE)</f>
        <v>4</v>
      </c>
      <c r="F5" t="str">
        <f>VLOOKUP($A5,Participants!$A:$E,2,FALSE)</f>
        <v>Vince</v>
      </c>
      <c r="G5" t="str">
        <f>VLOOKUP($A5,Participants!$A:$E,3,FALSE)</f>
        <v>Uberta</v>
      </c>
      <c r="H5" t="str">
        <f>VLOOKUP($A5,Participants!$A:$E,5,FALSE)</f>
        <v>St. Barnabas</v>
      </c>
      <c r="I5">
        <v>1</v>
      </c>
      <c r="J5">
        <f t="shared" si="0"/>
        <v>3</v>
      </c>
      <c r="K5">
        <f t="shared" si="1"/>
        <v>3</v>
      </c>
      <c r="M5" s="13" t="s">
        <v>117</v>
      </c>
    </row>
    <row r="6" spans="1:13">
      <c r="A6" s="27">
        <v>122</v>
      </c>
      <c r="B6" s="11" t="s">
        <v>717</v>
      </c>
      <c r="C6" s="11">
        <v>8.217592592592592E-6</v>
      </c>
      <c r="D6" s="130">
        <v>9.0069444444444442E-4</v>
      </c>
      <c r="E6">
        <f>VLOOKUP($A6,Participants!$A:$E,4,FALSE)</f>
        <v>3</v>
      </c>
      <c r="F6" t="str">
        <f>VLOOKUP($A6,Participants!$A:$E,2,FALSE)</f>
        <v>Dominic</v>
      </c>
      <c r="G6" t="str">
        <f>VLOOKUP($A6,Participants!$A:$E,3,FALSE)</f>
        <v>Smith</v>
      </c>
      <c r="H6" t="str">
        <f>VLOOKUP($A6,Participants!$A:$E,5,FALSE)</f>
        <v>St Jude</v>
      </c>
      <c r="I6">
        <v>1</v>
      </c>
      <c r="J6">
        <f t="shared" si="0"/>
        <v>4</v>
      </c>
      <c r="K6">
        <f t="shared" si="1"/>
        <v>4</v>
      </c>
    </row>
    <row r="7" spans="1:13">
      <c r="A7" s="27">
        <v>192</v>
      </c>
      <c r="B7" s="11" t="s">
        <v>716</v>
      </c>
      <c r="C7" s="11">
        <v>5.6944444444444445E-5</v>
      </c>
      <c r="D7" s="130">
        <v>9.5763888888888895E-4</v>
      </c>
      <c r="E7">
        <f>VLOOKUP($A7,Participants!$A:$E,4,FALSE)</f>
        <v>4</v>
      </c>
      <c r="F7" t="str">
        <f>VLOOKUP($A7,Participants!$A:$E,2,FALSE)</f>
        <v>Sam</v>
      </c>
      <c r="G7" t="str">
        <f>VLOOKUP($A7,Participants!$A:$E,3,FALSE)</f>
        <v>Rodgers</v>
      </c>
      <c r="H7" t="str">
        <f>VLOOKUP($A7,Participants!$A:$E,5,FALSE)</f>
        <v>SSFC</v>
      </c>
      <c r="I7">
        <v>1</v>
      </c>
      <c r="J7">
        <f t="shared" si="0"/>
        <v>5</v>
      </c>
      <c r="K7">
        <f t="shared" si="1"/>
        <v>5</v>
      </c>
    </row>
    <row r="8" spans="1:13">
      <c r="B8" s="11"/>
      <c r="C8" s="11"/>
      <c r="D8" s="130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 t="shared" si="0"/>
        <v>#N/A</v>
      </c>
      <c r="K8" t="e">
        <f t="shared" si="1"/>
        <v>#N/A</v>
      </c>
      <c r="M8" s="2" t="s">
        <v>119</v>
      </c>
    </row>
    <row r="9" spans="1:13" s="41" customFormat="1">
      <c r="D9" s="124"/>
    </row>
    <row r="10" spans="1:13">
      <c r="A10" s="27">
        <v>128</v>
      </c>
      <c r="B10" s="11" t="s">
        <v>720</v>
      </c>
      <c r="C10" s="11">
        <v>7.5405092592592592E-4</v>
      </c>
      <c r="D10" s="130">
        <v>7.5405092592592592E-4</v>
      </c>
      <c r="E10">
        <f>VLOOKUP($A10,Participants!$A:$E,4,FALSE)</f>
        <v>5</v>
      </c>
      <c r="F10" t="str">
        <f>VLOOKUP($A10,Participants!$A:$E,2,FALSE)</f>
        <v>Fiersen</v>
      </c>
      <c r="G10" t="str">
        <f>VLOOKUP($A10,Participants!$A:$E,3,FALSE)</f>
        <v>Steele</v>
      </c>
      <c r="H10" t="str">
        <f>VLOOKUP($A10,Participants!$A:$E,5,FALSE)</f>
        <v>St Jude</v>
      </c>
      <c r="I10">
        <v>2</v>
      </c>
      <c r="J10">
        <f>RANK(D10,IF(I10=2,$D$10:$D$12),1)</f>
        <v>1</v>
      </c>
      <c r="K10">
        <f>RANK(D10,$D$10:$D$12,1)</f>
        <v>1</v>
      </c>
    </row>
    <row r="11" spans="1:13">
      <c r="A11" s="27">
        <v>301</v>
      </c>
      <c r="B11" s="11" t="s">
        <v>719</v>
      </c>
      <c r="C11" s="11">
        <v>9.6412037037037036E-5</v>
      </c>
      <c r="D11" s="130">
        <v>8.5046296296296302E-4</v>
      </c>
      <c r="E11">
        <f>VLOOKUP($A11,Participants!$A:$E,4,FALSE)</f>
        <v>5</v>
      </c>
      <c r="F11" t="str">
        <f>VLOOKUP($A11,Participants!$A:$E,2,FALSE)</f>
        <v>Jonah</v>
      </c>
      <c r="G11" t="str">
        <f>VLOOKUP($A11,Participants!$A:$E,3,FALSE)</f>
        <v>Roell</v>
      </c>
      <c r="H11" t="str">
        <f>VLOOKUP($A11,Participants!$A:$E,5,FALSE)</f>
        <v>St. Barnabas</v>
      </c>
      <c r="I11">
        <v>2</v>
      </c>
      <c r="J11">
        <f>RANK(D11,IF(I11=2,$D$10:$D$12),1)</f>
        <v>2</v>
      </c>
      <c r="K11">
        <f>RANK(D11,$D$10:$D$12,1)</f>
        <v>2</v>
      </c>
    </row>
    <row r="12" spans="1:13">
      <c r="A12" s="27">
        <v>205</v>
      </c>
      <c r="B12" s="11" t="s">
        <v>718</v>
      </c>
      <c r="C12" s="11">
        <v>2.2106481481481483E-5</v>
      </c>
      <c r="D12" s="130">
        <v>8.7256944444444448E-4</v>
      </c>
      <c r="E12">
        <f>VLOOKUP($A12,Participants!$A:$E,4,FALSE)</f>
        <v>6</v>
      </c>
      <c r="F12" t="str">
        <f>VLOOKUP($A12,Participants!$A:$E,2,FALSE)</f>
        <v>Isaac</v>
      </c>
      <c r="G12" t="str">
        <f>VLOOKUP($A12,Participants!$A:$E,3,FALSE)</f>
        <v>Timberlake</v>
      </c>
      <c r="H12" t="str">
        <f>VLOOKUP($A12,Participants!$A:$E,5,FALSE)</f>
        <v>SSFC</v>
      </c>
      <c r="I12">
        <v>2</v>
      </c>
      <c r="J12">
        <f>RANK(D12,IF(I12=2,$D$10:$D$12),1)</f>
        <v>3</v>
      </c>
      <c r="K12">
        <f>RANK(D12,$D$10:$D$12,1)</f>
        <v>3</v>
      </c>
    </row>
    <row r="13" spans="1:13" s="41" customFormat="1">
      <c r="D13" s="124"/>
    </row>
    <row r="14" spans="1:13">
      <c r="A14" s="27">
        <v>53</v>
      </c>
      <c r="B14" s="11" t="s">
        <v>720</v>
      </c>
      <c r="C14" s="11">
        <v>6.7638888888888881E-4</v>
      </c>
      <c r="D14" s="130">
        <v>6.7638888888888881E-4</v>
      </c>
      <c r="E14">
        <f>VLOOKUP($A14,Participants!$A:$E,4,FALSE)</f>
        <v>8</v>
      </c>
      <c r="F14" t="str">
        <f>VLOOKUP($A14,Participants!$A:$E,2,FALSE)</f>
        <v>Robert</v>
      </c>
      <c r="G14" t="str">
        <f>VLOOKUP($A14,Participants!$A:$E,3,FALSE)</f>
        <v>Houser</v>
      </c>
      <c r="H14" t="str">
        <f>VLOOKUP($A14,Participants!$A:$E,5,FALSE)</f>
        <v>St Jude</v>
      </c>
      <c r="I14">
        <v>3</v>
      </c>
      <c r="J14">
        <f t="shared" ref="J14:J19" si="2">RANK(D14,IF(I14=3,$D$14:$D$19,),1)</f>
        <v>1</v>
      </c>
      <c r="K14">
        <f>RANK(D14,$D$14:$D$40,1)</f>
        <v>1</v>
      </c>
    </row>
    <row r="15" spans="1:13">
      <c r="B15" s="11"/>
      <c r="C15" s="11"/>
      <c r="D15" s="130"/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3</v>
      </c>
      <c r="J15" t="e">
        <f t="shared" si="2"/>
        <v>#N/A</v>
      </c>
      <c r="K15" t="e">
        <f t="shared" ref="K15:K40" si="3">RANK(D15,$D$14:$D$40,1)</f>
        <v>#N/A</v>
      </c>
    </row>
    <row r="16" spans="1:13">
      <c r="D16" s="123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si="2"/>
        <v>#N/A</v>
      </c>
      <c r="K16" t="e">
        <f t="shared" si="3"/>
        <v>#N/A</v>
      </c>
    </row>
    <row r="17" spans="4:11">
      <c r="D17" s="123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2"/>
        <v>#N/A</v>
      </c>
      <c r="K17" t="e">
        <f t="shared" si="3"/>
        <v>#N/A</v>
      </c>
    </row>
    <row r="18" spans="4:11">
      <c r="D18" s="123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2"/>
        <v>#N/A</v>
      </c>
      <c r="K18" t="e">
        <f t="shared" si="3"/>
        <v>#N/A</v>
      </c>
    </row>
    <row r="19" spans="4:11">
      <c r="D19" s="123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2"/>
        <v>#N/A</v>
      </c>
      <c r="K19" t="e">
        <f t="shared" si="3"/>
        <v>#N/A</v>
      </c>
    </row>
    <row r="20" spans="4:11">
      <c r="D20" s="123"/>
    </row>
    <row r="21" spans="4:11">
      <c r="D21" s="123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4</v>
      </c>
      <c r="J21" t="e">
        <f t="shared" ref="J21:J26" si="4">RANK(D21,IF(I21=4,$D$21:$D$26,),1)</f>
        <v>#N/A</v>
      </c>
      <c r="K21" t="e">
        <f t="shared" si="3"/>
        <v>#N/A</v>
      </c>
    </row>
    <row r="22" spans="4:11">
      <c r="D22" s="123"/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4</v>
      </c>
      <c r="J22" t="e">
        <f t="shared" si="4"/>
        <v>#N/A</v>
      </c>
      <c r="K22" t="e">
        <f t="shared" si="3"/>
        <v>#N/A</v>
      </c>
    </row>
    <row r="23" spans="4:11">
      <c r="D23" s="123"/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si="4"/>
        <v>#N/A</v>
      </c>
      <c r="K23" t="e">
        <f t="shared" si="3"/>
        <v>#N/A</v>
      </c>
    </row>
    <row r="24" spans="4:11">
      <c r="D24" s="123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3"/>
        <v>#N/A</v>
      </c>
    </row>
    <row r="25" spans="4:11">
      <c r="D25" s="123"/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3"/>
        <v>#N/A</v>
      </c>
    </row>
    <row r="26" spans="4:11">
      <c r="D26" s="123"/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3"/>
        <v>#N/A</v>
      </c>
    </row>
    <row r="28" spans="4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5</v>
      </c>
      <c r="J28" t="e">
        <f>RANK(D28,IF(I28=5,$D$28:$D$33,),1)</f>
        <v>#N/A</v>
      </c>
      <c r="K28" t="e">
        <f t="shared" si="3"/>
        <v>#N/A</v>
      </c>
    </row>
    <row r="29" spans="4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5</v>
      </c>
      <c r="J29" t="e">
        <f t="shared" ref="J29:J33" si="5">RANK(D29,IF(I29=5,$D$28:$D$33,),1)</f>
        <v>#N/A</v>
      </c>
      <c r="K29" t="e">
        <f t="shared" si="3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 t="shared" si="5"/>
        <v>#N/A</v>
      </c>
      <c r="K30" t="e">
        <f t="shared" si="3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si="5"/>
        <v>#N/A</v>
      </c>
      <c r="K31" t="e">
        <f t="shared" si="3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3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3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6</v>
      </c>
      <c r="J35" t="e">
        <f>RANK(D35,IF(I35=6,$D$35:$D$40,),1)</f>
        <v>#N/A</v>
      </c>
      <c r="K35" t="e">
        <f t="shared" si="3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6</v>
      </c>
      <c r="J36" t="e">
        <f t="shared" ref="J36:J40" si="6">RANK(D36,IF(I36=6,$D$35:$D$40,),1)</f>
        <v>#N/A</v>
      </c>
      <c r="K36" t="e">
        <f t="shared" si="3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 t="shared" si="6"/>
        <v>#N/A</v>
      </c>
      <c r="K37" t="e">
        <f t="shared" si="3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si="6"/>
        <v>#N/A</v>
      </c>
      <c r="K38" t="e">
        <f t="shared" si="3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3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3"/>
        <v>#N/A</v>
      </c>
    </row>
  </sheetData>
  <sortState xmlns:xlrd2="http://schemas.microsoft.com/office/spreadsheetml/2017/richdata2" ref="B14:D15">
    <sortCondition ref="D14:D15"/>
  </sortState>
  <dataValidations count="1">
    <dataValidation type="list" allowBlank="1" showInputMessage="1" showErrorMessage="1" errorTitle="Choose a School" error="Please choose a valid school for this Meet." promptTitle="Choose School" sqref="E35:E40 E28:E33 E3:E26" xr:uid="{00000000-0002-0000-1D00-000000000000}">
      <formula1>Grade</formula1>
    </dataValidation>
  </dataValidations>
  <hyperlinks>
    <hyperlink ref="M1" location="'Schedule of Events'!A1" display="'Return to Schedule of Events" xr:uid="{00000000-0004-0000-1D00-000000000000}"/>
    <hyperlink ref="M4" location="Participants!A1" display="Add or Update Participants" xr:uid="{00000000-0004-0000-1D00-000001000000}"/>
    <hyperlink ref="M5" location="Overall!A1" display="Overall Place and Points" xr:uid="{00000000-0004-0000-1D00-000002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M43"/>
  <sheetViews>
    <sheetView workbookViewId="0">
      <selection activeCell="M13" sqref="M13"/>
    </sheetView>
  </sheetViews>
  <sheetFormatPr defaultRowHeight="15"/>
  <cols>
    <col min="1" max="1" width="8.7109375" style="27"/>
    <col min="2" max="2" width="10" style="27" customWidth="1"/>
    <col min="3" max="3" width="9.140625" style="27" hidden="1" customWidth="1"/>
    <col min="4" max="4" width="16.140625" style="10" customWidth="1"/>
    <col min="13" max="13" width="31.140625" bestFit="1" customWidth="1"/>
  </cols>
  <sheetData>
    <row r="1" spans="1:13">
      <c r="A1" s="27" t="s">
        <v>52</v>
      </c>
      <c r="B1" s="27" t="s">
        <v>199</v>
      </c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</row>
    <row r="2" spans="1:13" s="41" customFormat="1">
      <c r="D2" s="125"/>
      <c r="E2" s="44"/>
      <c r="F2" s="44"/>
      <c r="G2" s="44"/>
      <c r="H2" s="44"/>
      <c r="I2" s="44"/>
      <c r="J2" s="44"/>
      <c r="K2" s="44"/>
      <c r="M2" s="45"/>
    </row>
    <row r="3" spans="1:13">
      <c r="A3" s="27">
        <v>72</v>
      </c>
      <c r="B3" s="11" t="s">
        <v>720</v>
      </c>
      <c r="C3" s="11">
        <v>1.5608796296296293E-3</v>
      </c>
      <c r="D3" s="11">
        <v>1.5608796296296293E-3</v>
      </c>
      <c r="E3">
        <f>VLOOKUP($A3,Participants!$A:$E,4,FALSE)</f>
        <v>7</v>
      </c>
      <c r="F3" t="str">
        <f>VLOOKUP($A3,Participants!$A:$E,2,FALSE)</f>
        <v>Xavier</v>
      </c>
      <c r="G3" t="str">
        <f>VLOOKUP($A3,Participants!$A:$E,3,FALSE)</f>
        <v>Lawrie</v>
      </c>
      <c r="H3" t="str">
        <f>VLOOKUP($A3,Participants!$A:$E,5,FALSE)</f>
        <v>St Jude</v>
      </c>
      <c r="I3">
        <v>1</v>
      </c>
      <c r="J3">
        <f>RANK(D3,IF(I3=1,$D$3:$D$8,),1)</f>
        <v>1</v>
      </c>
      <c r="K3">
        <f>RANK(D3,$D$3:$D$8,1)</f>
        <v>1</v>
      </c>
    </row>
    <row r="4" spans="1:13" s="27" customFormat="1">
      <c r="B4" s="11"/>
      <c r="C4" s="11"/>
      <c r="D4" s="11"/>
    </row>
    <row r="5" spans="1:13">
      <c r="A5" s="27">
        <v>14</v>
      </c>
      <c r="B5" s="11" t="s">
        <v>719</v>
      </c>
      <c r="C5" s="11">
        <v>8.136574074074075E-5</v>
      </c>
      <c r="D5" s="11">
        <v>1.6423611111111111E-3</v>
      </c>
      <c r="E5">
        <f>VLOOKUP($A5,Participants!$A:$E,4,FALSE)</f>
        <v>6</v>
      </c>
      <c r="F5" t="str">
        <f>VLOOKUP($A5,Participants!$A:$E,2,FALSE)</f>
        <v>Jim</v>
      </c>
      <c r="G5" t="str">
        <f>VLOOKUP($A5,Participants!$A:$E,3,FALSE)</f>
        <v>Buchmeier</v>
      </c>
      <c r="H5" t="str">
        <f>VLOOKUP($A5,Participants!$A:$E,5,FALSE)</f>
        <v>St Jude</v>
      </c>
      <c r="I5">
        <v>1</v>
      </c>
      <c r="J5">
        <f>RANK(D5,IF(I5=1,$D$3:$D$8,),1)</f>
        <v>2</v>
      </c>
      <c r="K5">
        <v>1</v>
      </c>
      <c r="M5" s="13" t="s">
        <v>116</v>
      </c>
    </row>
    <row r="6" spans="1:13" s="27" customFormat="1">
      <c r="B6" s="11"/>
      <c r="C6" s="11"/>
      <c r="D6" s="11"/>
      <c r="M6" s="28"/>
    </row>
    <row r="7" spans="1:13">
      <c r="A7" s="27">
        <v>63</v>
      </c>
      <c r="B7" s="11" t="s">
        <v>718</v>
      </c>
      <c r="C7" s="11">
        <v>4.6099537037037035E-4</v>
      </c>
      <c r="D7" s="11">
        <v>2.1034722222222223E-3</v>
      </c>
      <c r="E7">
        <f>VLOOKUP($A7,Participants!$A:$E,4,FALSE)</f>
        <v>4</v>
      </c>
      <c r="F7" t="str">
        <f>VLOOKUP($A7,Participants!$A:$E,2,FALSE)</f>
        <v>Caleb</v>
      </c>
      <c r="G7" t="str">
        <f>VLOOKUP($A7,Participants!$A:$E,3,FALSE)</f>
        <v>Kitchens</v>
      </c>
      <c r="H7" t="str">
        <f>VLOOKUP($A7,Participants!$A:$E,5,FALSE)</f>
        <v>St Jude</v>
      </c>
      <c r="I7">
        <v>1</v>
      </c>
      <c r="J7">
        <f>RANK(D7,IF(I7=1,$D$3:$D$8,),1)</f>
        <v>3</v>
      </c>
      <c r="K7">
        <v>1</v>
      </c>
      <c r="M7" s="13" t="s">
        <v>117</v>
      </c>
    </row>
    <row r="8" spans="1:13"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>RANK(D8,IF(I8=1,$D$3:$D$8,),1)</f>
        <v>#N/A</v>
      </c>
      <c r="K8" t="e">
        <f>RANK(D8,$D$3:$D$8,1)</f>
        <v>#N/A</v>
      </c>
      <c r="M8" s="2" t="s">
        <v>119</v>
      </c>
    </row>
    <row r="9" spans="1:13" s="41" customFormat="1">
      <c r="D9" s="125"/>
    </row>
    <row r="10" spans="1:13"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2</v>
      </c>
      <c r="J10" t="e">
        <f t="shared" ref="J10:J15" si="0">RANK(D10,IF(I10=2,$D$10:$D$15,),1)</f>
        <v>#N/A</v>
      </c>
      <c r="K10" t="e">
        <f>RANK(D10,$D$10:$D$15,1)</f>
        <v>#N/A</v>
      </c>
    </row>
    <row r="11" spans="1:13"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2</v>
      </c>
      <c r="J11" t="e">
        <f t="shared" si="0"/>
        <v>#N/A</v>
      </c>
      <c r="K11" t="e">
        <f t="shared" ref="K11:K15" si="1">RANK(D11,$D$10:$D$15,1)</f>
        <v>#N/A</v>
      </c>
    </row>
    <row r="12" spans="1:13"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2</v>
      </c>
      <c r="J12" t="e">
        <f t="shared" si="0"/>
        <v>#N/A</v>
      </c>
      <c r="K12" t="e">
        <f t="shared" si="1"/>
        <v>#N/A</v>
      </c>
    </row>
    <row r="13" spans="1:13"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0"/>
        <v>#N/A</v>
      </c>
      <c r="K13" t="e">
        <f t="shared" si="1"/>
        <v>#N/A</v>
      </c>
    </row>
    <row r="14" spans="1:13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0"/>
        <v>#N/A</v>
      </c>
      <c r="K14" t="e">
        <f t="shared" si="1"/>
        <v>#N/A</v>
      </c>
    </row>
    <row r="15" spans="1:13"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2</v>
      </c>
      <c r="J15" t="e">
        <f t="shared" si="0"/>
        <v>#N/A</v>
      </c>
      <c r="K15" t="e">
        <f t="shared" si="1"/>
        <v>#N/A</v>
      </c>
    </row>
    <row r="16" spans="1:13" s="41" customFormat="1">
      <c r="D16" s="125"/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ref="J17:J22" si="2">RANK(D17,IF(I17=3,$D$17:$D$22,),1)</f>
        <v>#N/A</v>
      </c>
      <c r="K17" t="e">
        <f>RANK(D17,$D$17:$D$22,1)</f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2"/>
        <v>#N/A</v>
      </c>
      <c r="K18" t="e">
        <f t="shared" ref="K18:K22" si="3">RANK(D18,$D$17:$D$22,1)</f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2"/>
        <v>#N/A</v>
      </c>
      <c r="K19" t="e">
        <f t="shared" si="3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2"/>
        <v>#N/A</v>
      </c>
      <c r="K20" t="e">
        <f t="shared" si="3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2"/>
        <v>#N/A</v>
      </c>
      <c r="K21" t="e">
        <f t="shared" si="3"/>
        <v>#N/A</v>
      </c>
    </row>
    <row r="22" spans="5:11"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3</v>
      </c>
      <c r="J22" t="e">
        <f t="shared" si="2"/>
        <v>#N/A</v>
      </c>
      <c r="K22" t="e">
        <f t="shared" si="3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ref="J24:J29" si="4">RANK(D24,IF(I24=4,$D$24:$D$29,),1)</f>
        <v>#N/A</v>
      </c>
      <c r="K24" t="e">
        <f t="shared" ref="K24:K29" si="5">RANK(D24,$D$3:$D$101,1)</f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5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5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5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5"/>
        <v>#N/A</v>
      </c>
    </row>
    <row r="29" spans="5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4</v>
      </c>
      <c r="J29" t="e">
        <f t="shared" si="4"/>
        <v>#N/A</v>
      </c>
      <c r="K29" t="e">
        <f t="shared" si="5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>RANK(D31,IF(I31=5,$D$31:$D$36,),1)</f>
        <v>#N/A</v>
      </c>
      <c r="K31" t="e">
        <f t="shared" ref="K31:K36" si="6">RANK(D31,$D$3:$D$101,1)</f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ref="J32:J36" si="7">RANK(D32,IF(I32=5,$D$31:$D$36,),1)</f>
        <v>#N/A</v>
      </c>
      <c r="K32" t="e">
        <f t="shared" si="6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7"/>
        <v>#N/A</v>
      </c>
      <c r="K33" t="e">
        <f t="shared" si="6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7"/>
        <v>#N/A</v>
      </c>
      <c r="K34" t="e">
        <f t="shared" si="6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7"/>
        <v>#N/A</v>
      </c>
      <c r="K35" t="e">
        <f t="shared" si="6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5</v>
      </c>
      <c r="J36" t="e">
        <f t="shared" si="7"/>
        <v>#N/A</v>
      </c>
      <c r="K36" t="e">
        <f t="shared" si="6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>RANK(D38,IF(I38=6,$D$38:$D$43,),1)</f>
        <v>#N/A</v>
      </c>
      <c r="K38" t="e">
        <f t="shared" ref="K38:K43" si="8">RANK(D38,$D$3:$D$101,1)</f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ref="J39:J43" si="9">RANK(D39,IF(I39=6,$D$38:$D$43,),1)</f>
        <v>#N/A</v>
      </c>
      <c r="K39" t="e">
        <f t="shared" si="8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9"/>
        <v>#N/A</v>
      </c>
      <c r="K40" t="e">
        <f t="shared" si="8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9"/>
        <v>#N/A</v>
      </c>
      <c r="K41" t="e">
        <f t="shared" si="8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9"/>
        <v>#N/A</v>
      </c>
      <c r="K42" t="e">
        <f t="shared" si="8"/>
        <v>#N/A</v>
      </c>
    </row>
    <row r="43" spans="5:11">
      <c r="E43" t="e">
        <f>VLOOKUP($A43,Participants!$A:$E,4,FALSE)</f>
        <v>#N/A</v>
      </c>
      <c r="F43" t="e">
        <f>VLOOKUP($A43,Participants!$A:$E,2,FALSE)</f>
        <v>#N/A</v>
      </c>
      <c r="G43" t="e">
        <f>VLOOKUP($A43,Participants!$A:$E,3,FALSE)</f>
        <v>#N/A</v>
      </c>
      <c r="H43" t="e">
        <f>VLOOKUP($A43,Participants!$A:$E,5,FALSE)</f>
        <v>#N/A</v>
      </c>
      <c r="I43">
        <v>6</v>
      </c>
      <c r="J43" t="e">
        <f t="shared" si="9"/>
        <v>#N/A</v>
      </c>
      <c r="K43" t="e">
        <f t="shared" si="8"/>
        <v>#N/A</v>
      </c>
    </row>
  </sheetData>
  <sortState xmlns:xlrd2="http://schemas.microsoft.com/office/spreadsheetml/2017/richdata2" ref="B3:D7">
    <sortCondition ref="D3:D7"/>
  </sortState>
  <dataValidations disablePrompts="1" count="1">
    <dataValidation type="list" allowBlank="1" showInputMessage="1" showErrorMessage="1" errorTitle="Choose a School" error="Please choose a valid school for this Meet." promptTitle="Choose School" sqref="E38:E43 E31:E36 E3:E29" xr:uid="{00000000-0002-0000-1E00-000000000000}">
      <formula1>Grade</formula1>
    </dataValidation>
  </dataValidations>
  <hyperlinks>
    <hyperlink ref="M1" location="'Schedule of Events'!A1" display="'Return to Schedule of Events" xr:uid="{00000000-0004-0000-1E00-000000000000}"/>
    <hyperlink ref="M5" location="Participants!A1" display="Add or Update Participants" xr:uid="{00000000-0004-0000-1E00-000001000000}"/>
    <hyperlink ref="M7" location="Overall!A1" display="Overall Place and Points" xr:uid="{00000000-0004-0000-1E00-000002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"/>
  <dimension ref="A1:N29"/>
  <sheetViews>
    <sheetView workbookViewId="0">
      <selection activeCell="M15" sqref="M15"/>
    </sheetView>
  </sheetViews>
  <sheetFormatPr defaultRowHeight="15"/>
  <cols>
    <col min="1" max="1" width="6.28515625" style="27" customWidth="1"/>
    <col min="2" max="2" width="9.85546875" style="27" customWidth="1"/>
    <col min="3" max="3" width="0.28515625" style="27" customWidth="1"/>
    <col min="4" max="4" width="11.7109375" customWidth="1"/>
    <col min="13" max="13" width="27" bestFit="1" customWidth="1"/>
  </cols>
  <sheetData>
    <row r="1" spans="1:14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L1" s="2" t="s">
        <v>131</v>
      </c>
      <c r="M1" s="12" t="s">
        <v>84</v>
      </c>
    </row>
    <row r="2" spans="1:14">
      <c r="A2" s="27">
        <v>35</v>
      </c>
      <c r="B2" s="11"/>
      <c r="C2" s="11">
        <v>3.8814814814814818E-3</v>
      </c>
      <c r="D2" s="11">
        <v>3.8814814814814818E-3</v>
      </c>
      <c r="E2">
        <f>VLOOKUP($A2,Participants!$A:$E,4,FALSE)</f>
        <v>8</v>
      </c>
      <c r="F2" t="str">
        <f>VLOOKUP($A2,Participants!$A:$E,2,FALSE)</f>
        <v>Rachel</v>
      </c>
      <c r="G2" t="str">
        <f>VLOOKUP($A2,Participants!$A:$E,3,FALSE)</f>
        <v>Flick</v>
      </c>
      <c r="H2" t="str">
        <f>VLOOKUP($A2,Participants!$A:$E,5,FALSE)</f>
        <v>St Jude</v>
      </c>
      <c r="I2">
        <v>1</v>
      </c>
      <c r="K2" s="27">
        <f>RANK(D2,$D$2:$D$20,1)</f>
        <v>1</v>
      </c>
      <c r="L2" t="str">
        <f>VLOOKUP(A2,Participants!A:G,7,FALSE)</f>
        <v>Cadet</v>
      </c>
      <c r="M2" s="13" t="s">
        <v>116</v>
      </c>
      <c r="N2" t="str">
        <f>VLOOKUP($A2,Participants!$A:$F,6,FALSE)</f>
        <v>F</v>
      </c>
    </row>
    <row r="3" spans="1:14">
      <c r="A3" s="2">
        <v>65</v>
      </c>
      <c r="B3" s="11"/>
      <c r="C3" s="11">
        <v>2.711805555555556E-4</v>
      </c>
      <c r="D3" s="11">
        <v>4.2067129629629633E-3</v>
      </c>
      <c r="E3">
        <f>VLOOKUP($A3,Participants!$A:$E,4,FALSE)</f>
        <v>7</v>
      </c>
      <c r="F3" t="str">
        <f>VLOOKUP($A3,Participants!$A:$E,2,FALSE)</f>
        <v>Madelyn</v>
      </c>
      <c r="G3" t="str">
        <f>VLOOKUP($A3,Participants!$A:$E,3,FALSE)</f>
        <v>Kitchens</v>
      </c>
      <c r="H3" t="str">
        <f>VLOOKUP($A3,Participants!$A:$E,5,FALSE)</f>
        <v>St Jude</v>
      </c>
      <c r="I3">
        <v>1</v>
      </c>
      <c r="K3" s="27">
        <v>2</v>
      </c>
      <c r="L3" t="str">
        <f>VLOOKUP(A3,Participants!A:G,7,FALSE)</f>
        <v>Cadet</v>
      </c>
      <c r="M3" s="13" t="s">
        <v>117</v>
      </c>
      <c r="N3" s="27" t="str">
        <f>VLOOKUP($A3,Participants!$A:$F,6,FALSE)</f>
        <v>F</v>
      </c>
    </row>
    <row r="4" spans="1:14">
      <c r="A4" s="27">
        <v>26</v>
      </c>
      <c r="B4" s="11"/>
      <c r="C4" s="11">
        <v>5.6712962962962959E-6</v>
      </c>
      <c r="D4" s="11">
        <v>4.2123842592592586E-3</v>
      </c>
      <c r="E4">
        <f>VLOOKUP($A4,Participants!$A:$E,4,FALSE)</f>
        <v>7</v>
      </c>
      <c r="F4" t="str">
        <f>VLOOKUP($A4,Participants!$A:$E,2,FALSE)</f>
        <v>Ariana</v>
      </c>
      <c r="G4" t="str">
        <f>VLOOKUP($A4,Participants!$A:$E,3,FALSE)</f>
        <v>Corona</v>
      </c>
      <c r="H4" t="str">
        <f>VLOOKUP($A4,Participants!$A:$E,5,FALSE)</f>
        <v>St Jude</v>
      </c>
      <c r="I4">
        <v>1</v>
      </c>
      <c r="K4" s="27">
        <v>3</v>
      </c>
      <c r="L4" t="str">
        <f>VLOOKUP(A4,Participants!A:G,7,FALSE)</f>
        <v>Cadet</v>
      </c>
      <c r="M4" s="30"/>
      <c r="N4" s="27" t="str">
        <f>VLOOKUP($A4,Participants!$A:$F,6,FALSE)</f>
        <v>F</v>
      </c>
    </row>
    <row r="5" spans="1:14">
      <c r="A5" s="27">
        <v>291</v>
      </c>
      <c r="B5" s="121"/>
      <c r="C5" s="121">
        <v>1.1250000000000001E-4</v>
      </c>
      <c r="D5" s="46">
        <v>4.507986111111111E-3</v>
      </c>
      <c r="E5">
        <f>VLOOKUP($A5,Participants!$A:$E,4,FALSE)</f>
        <v>7</v>
      </c>
      <c r="F5" t="str">
        <f>VLOOKUP($A5,Participants!$A:$E,2,FALSE)</f>
        <v>Claire</v>
      </c>
      <c r="G5" t="str">
        <f>VLOOKUP($A5,Participants!$A:$E,3,FALSE)</f>
        <v>Meinerding</v>
      </c>
      <c r="H5" t="str">
        <f>VLOOKUP($A5,Participants!$A:$E,5,FALSE)</f>
        <v>St. Barnabas</v>
      </c>
      <c r="I5">
        <v>1</v>
      </c>
      <c r="K5" s="27">
        <v>4</v>
      </c>
      <c r="L5" t="str">
        <f>VLOOKUP(A5,Participants!A:G,7,FALSE)</f>
        <v>Cadet</v>
      </c>
      <c r="M5" s="30"/>
      <c r="N5" s="27" t="str">
        <f>VLOOKUP($A5,Participants!$A:$F,6,FALSE)</f>
        <v>F</v>
      </c>
    </row>
    <row r="6" spans="1:14">
      <c r="A6" s="27">
        <v>167</v>
      </c>
      <c r="B6" s="46"/>
      <c r="C6" s="46">
        <v>2.0023148148148146E-5</v>
      </c>
      <c r="D6" s="46">
        <v>4.528125E-3</v>
      </c>
      <c r="E6">
        <f>VLOOKUP($A6,Participants!$A:$E,4,FALSE)</f>
        <v>7</v>
      </c>
      <c r="F6" t="str">
        <f>VLOOKUP($A6,Participants!$A:$E,2,FALSE)</f>
        <v>Evie</v>
      </c>
      <c r="G6" t="str">
        <f>VLOOKUP($A6,Participants!$A:$E,3,FALSE)</f>
        <v>Eble</v>
      </c>
      <c r="H6" t="str">
        <f>VLOOKUP($A6,Participants!$A:$E,5,FALSE)</f>
        <v>SSFC</v>
      </c>
      <c r="I6">
        <v>1</v>
      </c>
      <c r="K6" s="27">
        <v>5</v>
      </c>
      <c r="L6" t="str">
        <f>VLOOKUP(A6,Participants!A:G,7,FALSE)</f>
        <v>Cadet</v>
      </c>
      <c r="M6" s="30"/>
      <c r="N6" s="27" t="str">
        <f>VLOOKUP($A6,Participants!$A:$F,6,FALSE)</f>
        <v>F</v>
      </c>
    </row>
    <row r="7" spans="1:14">
      <c r="A7" s="27">
        <v>100</v>
      </c>
      <c r="B7" s="46"/>
      <c r="C7" s="46">
        <v>1.6701388888888888E-4</v>
      </c>
      <c r="D7" s="46">
        <v>4.9109953703703703E-3</v>
      </c>
      <c r="E7">
        <f>VLOOKUP($A7,Participants!$A:$E,4,FALSE)</f>
        <v>7</v>
      </c>
      <c r="F7" t="str">
        <f>VLOOKUP($A7,Participants!$A:$E,2,FALSE)</f>
        <v xml:space="preserve">Penny </v>
      </c>
      <c r="G7" t="str">
        <f>VLOOKUP($A7,Participants!$A:$E,3,FALSE)</f>
        <v>Perkins</v>
      </c>
      <c r="H7" t="str">
        <f>VLOOKUP($A7,Participants!$A:$E,5,FALSE)</f>
        <v>St Jude</v>
      </c>
      <c r="I7">
        <v>1</v>
      </c>
      <c r="K7" s="27">
        <v>6</v>
      </c>
      <c r="L7" t="str">
        <f>VLOOKUP(A7,Participants!A:G,7,FALSE)</f>
        <v>Cadet</v>
      </c>
      <c r="M7" s="30"/>
      <c r="N7" s="27" t="str">
        <f>VLOOKUP($A7,Participants!$A:$F,6,FALSE)</f>
        <v>F</v>
      </c>
    </row>
    <row r="8" spans="1:14">
      <c r="A8" s="27">
        <v>251</v>
      </c>
      <c r="B8" s="46"/>
      <c r="C8" s="46">
        <v>1.0972222222222222E-4</v>
      </c>
      <c r="D8" s="46">
        <v>5.3547453703703708E-3</v>
      </c>
      <c r="E8" s="27">
        <f>VLOOKUP($A8,Participants!$A:$E,4,FALSE)</f>
        <v>7</v>
      </c>
      <c r="F8" s="27" t="str">
        <f>VLOOKUP($A8,Participants!$A:$E,2,FALSE)</f>
        <v>Molly</v>
      </c>
      <c r="G8" s="27" t="str">
        <f>VLOOKUP($A8,Participants!$A:$E,3,FALSE)</f>
        <v>Mockaitis</v>
      </c>
      <c r="H8" s="27" t="str">
        <f>VLOOKUP($A8,Participants!$A:$E,5,FALSE)</f>
        <v>United We Run</v>
      </c>
      <c r="I8" s="27">
        <v>1</v>
      </c>
      <c r="J8" s="27"/>
      <c r="K8" s="27">
        <v>7</v>
      </c>
      <c r="L8" s="27" t="str">
        <f>VLOOKUP(A8,Participants!A:G,7,FALSE)</f>
        <v>Cadet</v>
      </c>
      <c r="M8" s="30"/>
      <c r="N8" s="27" t="str">
        <f>VLOOKUP($A8,Participants!$A:$F,6,FALSE)</f>
        <v>F</v>
      </c>
    </row>
    <row r="9" spans="1:14">
      <c r="D9" s="11"/>
      <c r="E9" s="27"/>
      <c r="F9" s="27"/>
      <c r="G9" s="27"/>
      <c r="H9" s="27"/>
      <c r="I9" s="27"/>
      <c r="J9" s="27"/>
      <c r="K9" s="27"/>
      <c r="L9" s="27"/>
      <c r="N9" s="27"/>
    </row>
    <row r="10" spans="1:14">
      <c r="A10" s="27">
        <v>296</v>
      </c>
      <c r="D10" s="11">
        <v>4.1526620370370372E-3</v>
      </c>
      <c r="E10" s="27">
        <f>VLOOKUP($A10,Participants!$A:$E,4,FALSE)</f>
        <v>6</v>
      </c>
      <c r="F10" s="27" t="str">
        <f>VLOOKUP($A10,Participants!$A:$E,2,FALSE)</f>
        <v>Tessa</v>
      </c>
      <c r="G10" s="27" t="str">
        <f>VLOOKUP($A10,Participants!$A:$E,3,FALSE)</f>
        <v>Mize</v>
      </c>
      <c r="H10" s="27" t="str">
        <f>VLOOKUP($A10,Participants!$A:$E,5,FALSE)</f>
        <v>St. Barnabas</v>
      </c>
      <c r="I10" s="27">
        <v>1</v>
      </c>
      <c r="J10" s="27"/>
      <c r="K10" s="27">
        <v>1</v>
      </c>
      <c r="L10" s="27" t="str">
        <f>VLOOKUP(A10,Participants!A:G,7,FALSE)</f>
        <v>56</v>
      </c>
    </row>
    <row r="11" spans="1:14">
      <c r="A11" s="27">
        <v>185</v>
      </c>
      <c r="D11" s="46">
        <v>4.2265046296296295E-3</v>
      </c>
      <c r="E11" s="27">
        <f>VLOOKUP($A11,Participants!$A:$E,4,FALSE)</f>
        <v>6</v>
      </c>
      <c r="F11" s="27" t="str">
        <f>VLOOKUP($A11,Participants!$A:$E,2,FALSE)</f>
        <v>Gretchen</v>
      </c>
      <c r="G11" s="27" t="str">
        <f>VLOOKUP($A11,Participants!$A:$E,3,FALSE)</f>
        <v>Meisberger</v>
      </c>
      <c r="H11" s="27" t="str">
        <f>VLOOKUP($A11,Participants!$A:$E,5,FALSE)</f>
        <v>SSFC</v>
      </c>
      <c r="I11" s="27">
        <v>1</v>
      </c>
      <c r="J11" s="27"/>
      <c r="K11" s="27">
        <v>2</v>
      </c>
      <c r="L11" s="27" t="str">
        <f>VLOOKUP(A11,Participants!A:G,7,FALSE)</f>
        <v>56</v>
      </c>
    </row>
    <row r="12" spans="1:14">
      <c r="A12" s="27">
        <v>173</v>
      </c>
      <c r="D12" s="46">
        <v>4.3954861111111113E-3</v>
      </c>
      <c r="E12" s="27">
        <f>VLOOKUP($A12,Participants!$A:$E,4,FALSE)</f>
        <v>6</v>
      </c>
      <c r="F12" s="27" t="str">
        <f>VLOOKUP($A12,Participants!$A:$E,2,FALSE)</f>
        <v>Alana</v>
      </c>
      <c r="G12" s="27" t="str">
        <f>VLOOKUP($A12,Participants!$A:$E,3,FALSE)</f>
        <v>Hawkins</v>
      </c>
      <c r="H12" s="27" t="str">
        <f>VLOOKUP($A12,Participants!$A:$E,5,FALSE)</f>
        <v>SSFC</v>
      </c>
      <c r="I12" s="27">
        <v>1</v>
      </c>
      <c r="J12" s="27"/>
      <c r="K12" s="27">
        <v>3</v>
      </c>
      <c r="L12" s="27" t="str">
        <f>VLOOKUP(A12,Participants!A:G,7,FALSE)</f>
        <v>56</v>
      </c>
    </row>
    <row r="13" spans="1:14">
      <c r="A13" s="27">
        <v>18</v>
      </c>
      <c r="D13" s="46">
        <v>4.7136574074074069E-3</v>
      </c>
      <c r="E13">
        <f>VLOOKUP($A13,Participants!$A:$E,4,FALSE)</f>
        <v>5</v>
      </c>
      <c r="F13" t="str">
        <f>VLOOKUP($A13,Participants!$A:$E,2,FALSE)</f>
        <v xml:space="preserve">Ella </v>
      </c>
      <c r="G13" t="str">
        <f>VLOOKUP($A13,Participants!$A:$E,3,FALSE)</f>
        <v>Cadwallader</v>
      </c>
      <c r="H13" s="27" t="str">
        <f>VLOOKUP($A13,Participants!$A:$E,5,FALSE)</f>
        <v>St Jude</v>
      </c>
      <c r="I13" s="27">
        <v>1</v>
      </c>
      <c r="K13">
        <v>4</v>
      </c>
      <c r="L13" t="str">
        <f>VLOOKUP(A13,Participants!A:G,7,FALSE)</f>
        <v>56</v>
      </c>
    </row>
    <row r="14" spans="1:14">
      <c r="A14" s="27">
        <v>29</v>
      </c>
      <c r="D14" s="46">
        <v>4.7438657407407403E-3</v>
      </c>
      <c r="E14">
        <f>VLOOKUP($A14,Participants!$A:$E,4,FALSE)</f>
        <v>5</v>
      </c>
      <c r="F14" t="str">
        <f>VLOOKUP($A14,Participants!$A:$E,2,FALSE)</f>
        <v>Lydia</v>
      </c>
      <c r="G14" t="str">
        <f>VLOOKUP($A14,Participants!$A:$E,3,FALSE)</f>
        <v>Dant</v>
      </c>
      <c r="H14" s="27" t="str">
        <f>VLOOKUP($A14,Participants!$A:$E,5,FALSE)</f>
        <v>St Jude</v>
      </c>
      <c r="I14" s="27">
        <v>1</v>
      </c>
      <c r="K14">
        <v>5</v>
      </c>
      <c r="L14" t="str">
        <f>VLOOKUP(A14,Participants!A:G,7,FALSE)</f>
        <v>56</v>
      </c>
    </row>
    <row r="15" spans="1:14">
      <c r="A15" s="27">
        <v>224</v>
      </c>
      <c r="D15" s="46">
        <v>5.3960648148148153E-3</v>
      </c>
      <c r="E15">
        <f>VLOOKUP($A15,Participants!$A:$E,4,FALSE)</f>
        <v>5</v>
      </c>
      <c r="F15" t="str">
        <f>VLOOKUP($A15,Participants!$A:$E,2,FALSE)</f>
        <v>Clare</v>
      </c>
      <c r="G15" t="str">
        <f>VLOOKUP($A15,Participants!$A:$E,3,FALSE)</f>
        <v>Bohacik</v>
      </c>
      <c r="H15" s="27" t="str">
        <f>VLOOKUP($A15,Participants!$A:$E,5,FALSE)</f>
        <v>United We Run</v>
      </c>
      <c r="I15" s="27">
        <v>1</v>
      </c>
      <c r="K15">
        <v>6</v>
      </c>
      <c r="L15" t="str">
        <f>VLOOKUP(A15,Participants!A:G,7,FALSE)</f>
        <v>56</v>
      </c>
    </row>
    <row r="16" spans="1:14">
      <c r="A16" s="27">
        <v>255</v>
      </c>
      <c r="D16" s="46">
        <v>5.7045138888888883E-3</v>
      </c>
      <c r="E16">
        <f>VLOOKUP($A16,Participants!$A:$E,4,FALSE)</f>
        <v>5</v>
      </c>
      <c r="F16" t="str">
        <f>VLOOKUP($A16,Participants!$A:$E,2,FALSE)</f>
        <v>Ava</v>
      </c>
      <c r="G16" t="str">
        <f>VLOOKUP($A16,Participants!$A:$E,3,FALSE)</f>
        <v>Price</v>
      </c>
      <c r="H16" s="27" t="str">
        <f>VLOOKUP($A16,Participants!$A:$E,5,FALSE)</f>
        <v>United We Run</v>
      </c>
      <c r="I16" s="27">
        <v>1</v>
      </c>
      <c r="K16">
        <v>7</v>
      </c>
      <c r="L16" t="str">
        <f>VLOOKUP(A16,Participants!A:G,7,FALSE)</f>
        <v>56</v>
      </c>
    </row>
    <row r="17" spans="1:12">
      <c r="A17" s="27">
        <v>136</v>
      </c>
      <c r="D17" s="46">
        <v>5.8354166666666667E-3</v>
      </c>
      <c r="E17">
        <f>VLOOKUP($A17,Participants!$A:$E,4,FALSE)</f>
        <v>6</v>
      </c>
      <c r="F17" t="str">
        <f>VLOOKUP($A17,Participants!$A:$E,2,FALSE)</f>
        <v>Alaina</v>
      </c>
      <c r="G17" t="str">
        <f>VLOOKUP($A17,Participants!$A:$E,3,FALSE)</f>
        <v>Whiteley</v>
      </c>
      <c r="H17" s="27" t="str">
        <f>VLOOKUP($A17,Participants!$A:$E,5,FALSE)</f>
        <v>St Jude</v>
      </c>
      <c r="I17" s="27">
        <v>1</v>
      </c>
      <c r="K17">
        <v>8</v>
      </c>
      <c r="L17" t="str">
        <f>VLOOKUP(A17,Participants!A:G,7,FALSE)</f>
        <v>56</v>
      </c>
    </row>
    <row r="18" spans="1:12">
      <c r="D18" s="11"/>
      <c r="H18" s="27"/>
      <c r="I18" s="27"/>
    </row>
    <row r="19" spans="1:12">
      <c r="A19" s="27">
        <v>200</v>
      </c>
      <c r="D19" s="46">
        <v>5.245023148148148E-3</v>
      </c>
      <c r="E19">
        <f>VLOOKUP($A19,Participants!$A:$E,4,FALSE)</f>
        <v>4</v>
      </c>
      <c r="F19" t="str">
        <f>VLOOKUP($A19,Participants!$A:$E,2,FALSE)</f>
        <v>Maggie</v>
      </c>
      <c r="G19" t="str">
        <f>VLOOKUP($A19,Participants!$A:$E,3,FALSE)</f>
        <v>Shirley</v>
      </c>
      <c r="H19" s="27" t="str">
        <f>VLOOKUP($A19,Participants!$A:$E,5,FALSE)</f>
        <v>SSFC</v>
      </c>
      <c r="I19" s="27">
        <v>1</v>
      </c>
      <c r="K19">
        <v>1</v>
      </c>
      <c r="L19" t="str">
        <f>VLOOKUP(A19,Participants!A:G,7,FALSE)</f>
        <v>34</v>
      </c>
    </row>
    <row r="20" spans="1:12">
      <c r="D20" s="11"/>
      <c r="H20" s="27"/>
    </row>
    <row r="21" spans="1:12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s="27" t="e">
        <f>VLOOKUP($A21,Participants!$A:$E,5,FALSE)</f>
        <v>#N/A</v>
      </c>
      <c r="I21">
        <v>4</v>
      </c>
      <c r="J21" t="e">
        <f>RANK(D18,IF(I21=4,$D$16:$D$21,),1)</f>
        <v>#N/A</v>
      </c>
      <c r="K21" t="e">
        <f>RANK(D18,$D$2:$D$84,1)</f>
        <v>#N/A</v>
      </c>
      <c r="L21" t="e">
        <f>VLOOKUP(A21,Participants!A:G,7,FALSE)</f>
        <v>#N/A</v>
      </c>
    </row>
    <row r="22" spans="1:12"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s="27" t="e">
        <f>VLOOKUP($A22,Participants!$A:$E,5,FALSE)</f>
        <v>#N/A</v>
      </c>
      <c r="I22">
        <v>4</v>
      </c>
      <c r="J22" t="e">
        <f>RANK(D20,IF(I22=4,$D$16:$D$21,),1)</f>
        <v>#N/A</v>
      </c>
      <c r="K22" t="e">
        <f>RANK(D20,$D$2:$D$84,1)</f>
        <v>#N/A</v>
      </c>
      <c r="L22" t="e">
        <f>VLOOKUP(A22,Participants!A:G,7,FALSE)</f>
        <v>#N/A</v>
      </c>
    </row>
    <row r="23" spans="1:12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s="27" t="e">
        <f>VLOOKUP($A23,Participants!$A:$E,5,FALSE)</f>
        <v>#N/A</v>
      </c>
      <c r="I23">
        <v>4</v>
      </c>
      <c r="J23" t="e">
        <f>RANK(D21,IF(I23=4,$D$16:$D$21,),1)</f>
        <v>#N/A</v>
      </c>
      <c r="K23" t="e">
        <f>RANK(D21,$D$2:$D$84,1)</f>
        <v>#N/A</v>
      </c>
      <c r="L23" t="e">
        <f>VLOOKUP(A23,Participants!A:G,7,FALSE)</f>
        <v>#N/A</v>
      </c>
    </row>
    <row r="24" spans="1:12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s="27" t="e">
        <f>VLOOKUP($A24,Participants!$A:$E,5,FALSE)</f>
        <v>#N/A</v>
      </c>
      <c r="I24">
        <v>5</v>
      </c>
      <c r="J24" t="e">
        <f>RANK(#REF!,IF(I24=5,$D$22:$D$26,),1)</f>
        <v>#REF!</v>
      </c>
      <c r="K24" t="e">
        <f>RANK(#REF!,$D$2:$D$84,1)</f>
        <v>#REF!</v>
      </c>
      <c r="L24" t="e">
        <f>VLOOKUP(A24,Participants!A:G,7,FALSE)</f>
        <v>#N/A</v>
      </c>
    </row>
    <row r="25" spans="1:12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s="27" t="e">
        <f>VLOOKUP($A25,Participants!$A:$E,5,FALSE)</f>
        <v>#N/A</v>
      </c>
      <c r="I25">
        <v>5</v>
      </c>
      <c r="J25" t="e">
        <f>RANK(D22,IF(I25=5,$D$22:$D$26,),1)</f>
        <v>#N/A</v>
      </c>
      <c r="K25" t="e">
        <f>RANK(D22,$D$2:$D$84,1)</f>
        <v>#N/A</v>
      </c>
      <c r="L25" t="e">
        <f>VLOOKUP(A25,Participants!A:G,7,FALSE)</f>
        <v>#N/A</v>
      </c>
    </row>
    <row r="26" spans="1:12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s="27" t="e">
        <f>VLOOKUP($A26,Participants!$A:$E,5,FALSE)</f>
        <v>#N/A</v>
      </c>
      <c r="I26">
        <v>5</v>
      </c>
      <c r="J26" t="e">
        <f>RANK(D23,IF(I26=5,$D$22:$D$26,),1)</f>
        <v>#N/A</v>
      </c>
      <c r="K26" t="e">
        <f>RANK(D23,$D$2:$D$84,1)</f>
        <v>#N/A</v>
      </c>
      <c r="L26" t="e">
        <f>VLOOKUP(A26,Participants!A:G,7,FALSE)</f>
        <v>#N/A</v>
      </c>
    </row>
    <row r="27" spans="1:12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s="27" t="e">
        <f>VLOOKUP($A27,Participants!$A:$E,5,FALSE)</f>
        <v>#N/A</v>
      </c>
      <c r="I27">
        <v>5</v>
      </c>
      <c r="J27" t="e">
        <f>RANK(D24,IF(I27=5,$D$22:$D$26,),1)</f>
        <v>#N/A</v>
      </c>
      <c r="K27" t="e">
        <f>RANK(D24,$D$2:$D$84,1)</f>
        <v>#N/A</v>
      </c>
      <c r="L27" t="e">
        <f>VLOOKUP(A27,Participants!A:G,7,FALSE)</f>
        <v>#N/A</v>
      </c>
    </row>
    <row r="28" spans="1:12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s="27" t="e">
        <f>VLOOKUP($A28,Participants!$A:$E,5,FALSE)</f>
        <v>#N/A</v>
      </c>
      <c r="I28">
        <v>5</v>
      </c>
      <c r="J28" t="e">
        <f>RANK(D25,IF(I28=5,$D$22:$D$26,),1)</f>
        <v>#N/A</v>
      </c>
      <c r="K28" t="e">
        <f>RANK(D25,$D$2:$D$84,1)</f>
        <v>#N/A</v>
      </c>
      <c r="L28" t="e">
        <f>VLOOKUP(A28,Participants!A:G,7,FALSE)</f>
        <v>#N/A</v>
      </c>
    </row>
    <row r="29" spans="1:12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s="27" t="e">
        <f>VLOOKUP($A29,Participants!$A:$E,5,FALSE)</f>
        <v>#N/A</v>
      </c>
      <c r="I29">
        <v>5</v>
      </c>
      <c r="J29" t="e">
        <f>RANK(D26,IF(I29=5,$D$22:$D$26,),1)</f>
        <v>#N/A</v>
      </c>
      <c r="K29" t="e">
        <f>RANK(D26,$D$2:$D$84,1)</f>
        <v>#N/A</v>
      </c>
      <c r="L29" t="e">
        <f>VLOOKUP(A29,Participants!A:G,7,FALSE)</f>
        <v>#N/A</v>
      </c>
    </row>
  </sheetData>
  <sortState xmlns:xlrd2="http://schemas.microsoft.com/office/spreadsheetml/2017/richdata2" ref="B2:D8">
    <sortCondition ref="D2:D8"/>
  </sortState>
  <dataValidations count="1">
    <dataValidation type="list" allowBlank="1" showInputMessage="1" showErrorMessage="1" errorTitle="Choose a School" error="Please choose a valid school for this Meet." promptTitle="Choose School" sqref="E31:E36 E2:E29" xr:uid="{00000000-0002-0000-1F00-000000000000}">
      <formula1>Grade</formula1>
    </dataValidation>
  </dataValidations>
  <hyperlinks>
    <hyperlink ref="M1" location="'Schedule of Events'!A1" display="'Return to Schedule of Events" xr:uid="{00000000-0004-0000-1F00-000000000000}"/>
    <hyperlink ref="M2" location="Participants!A1" display="Add or Update Participants" xr:uid="{00000000-0004-0000-1F00-000001000000}"/>
    <hyperlink ref="M3" location="Overall!A1" display="Overall Place and Points" xr:uid="{00000000-0004-0000-1F00-000002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3"/>
  <dimension ref="A1:O42"/>
  <sheetViews>
    <sheetView workbookViewId="0">
      <selection sqref="A1:A1048576"/>
    </sheetView>
  </sheetViews>
  <sheetFormatPr defaultRowHeight="15"/>
  <cols>
    <col min="1" max="1" width="8.7109375" style="27"/>
    <col min="2" max="2" width="10.140625" style="27" customWidth="1"/>
    <col min="3" max="3" width="0.140625" style="27" customWidth="1"/>
    <col min="4" max="4" width="12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299</v>
      </c>
      <c r="B2" s="11" t="s">
        <v>720</v>
      </c>
      <c r="C2" s="11">
        <v>9.6840277777777777E-4</v>
      </c>
      <c r="D2" s="11">
        <v>9.6840277777777777E-4</v>
      </c>
      <c r="E2">
        <f>VLOOKUP($A2,Participants!$A:$E,4,FALSE)</f>
        <v>4</v>
      </c>
      <c r="F2" t="str">
        <f>VLOOKUP($A2,Participants!$A:$E,2,FALSE)</f>
        <v>Amaya</v>
      </c>
      <c r="G2" t="str">
        <f>VLOOKUP($A2,Participants!$A:$E,3,FALSE)</f>
        <v>Ripperger</v>
      </c>
      <c r="H2" t="str">
        <f>VLOOKUP($A2,Participants!$A:$E,5,FALSE)</f>
        <v>St. Barnabas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5">
      <c r="A3" s="27">
        <v>307</v>
      </c>
      <c r="B3" s="11" t="s">
        <v>719</v>
      </c>
      <c r="C3" s="11">
        <v>4.7916666666666655E-5</v>
      </c>
      <c r="D3" s="11">
        <v>1.0164351851851851E-3</v>
      </c>
      <c r="E3">
        <f>VLOOKUP($A3,Participants!$A:$E,4,FALSE)</f>
        <v>4</v>
      </c>
      <c r="F3" t="str">
        <f>VLOOKUP($A3,Participants!$A:$E,2,FALSE)</f>
        <v>Bawi</v>
      </c>
      <c r="G3" t="str">
        <f>VLOOKUP($A3,Participants!$A:$E,3,FALSE)</f>
        <v>Thluai</v>
      </c>
      <c r="H3" t="str">
        <f>VLOOKUP($A3,Participants!$A:$E,5,FALSE)</f>
        <v>St. Barnabas</v>
      </c>
      <c r="I3">
        <v>1</v>
      </c>
      <c r="J3">
        <f t="shared" si="0"/>
        <v>2</v>
      </c>
      <c r="K3">
        <f t="shared" ref="K3:K42" si="1">RANK(D3,$D$2:$D$100,1)</f>
        <v>2</v>
      </c>
      <c r="M3" s="13" t="s">
        <v>116</v>
      </c>
    </row>
    <row r="4" spans="1:15">
      <c r="A4" s="27">
        <v>120</v>
      </c>
      <c r="B4" s="11" t="s">
        <v>718</v>
      </c>
      <c r="C4" s="11">
        <v>4.2824074074074078E-6</v>
      </c>
      <c r="D4" s="11">
        <v>1.0207175925925926E-3</v>
      </c>
      <c r="E4">
        <f>VLOOKUP($A4,Participants!$A:$E,4,FALSE)</f>
        <v>4</v>
      </c>
      <c r="F4" t="str">
        <f>VLOOKUP($A4,Participants!$A:$E,2,FALSE)</f>
        <v xml:space="preserve">Taylor </v>
      </c>
      <c r="G4" t="str">
        <f>VLOOKUP($A4,Participants!$A:$E,3,FALSE)</f>
        <v>Seibert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3</v>
      </c>
      <c r="M4" s="13" t="s">
        <v>117</v>
      </c>
    </row>
    <row r="5" spans="1:15">
      <c r="A5" s="27">
        <v>200</v>
      </c>
      <c r="B5" s="11" t="s">
        <v>717</v>
      </c>
      <c r="C5" s="11">
        <v>8.6574074074074079E-5</v>
      </c>
      <c r="D5" s="11">
        <v>1.1074074074074074E-3</v>
      </c>
      <c r="E5">
        <f>VLOOKUP($A5,Participants!$A:$E,4,FALSE)</f>
        <v>4</v>
      </c>
      <c r="F5" t="str">
        <f>VLOOKUP($A5,Participants!$A:$E,2,FALSE)</f>
        <v>Maggie</v>
      </c>
      <c r="G5" t="str">
        <f>VLOOKUP($A5,Participants!$A:$E,3,FALSE)</f>
        <v>Shirley</v>
      </c>
      <c r="H5" t="str">
        <f>VLOOKUP($A5,Participants!$A:$E,5,FALSE)</f>
        <v>SSFC</v>
      </c>
      <c r="I5">
        <v>1</v>
      </c>
      <c r="J5">
        <f t="shared" si="0"/>
        <v>4</v>
      </c>
      <c r="K5">
        <f t="shared" si="1"/>
        <v>5</v>
      </c>
    </row>
    <row r="6" spans="1:15">
      <c r="A6" s="27">
        <v>241</v>
      </c>
      <c r="B6" s="11" t="s">
        <v>716</v>
      </c>
      <c r="C6" s="11">
        <v>1.7361111111111111E-5</v>
      </c>
      <c r="D6" s="11">
        <v>1.1248842592592593E-3</v>
      </c>
      <c r="E6">
        <f>VLOOKUP($A6,Participants!$A:$E,4,FALSE)</f>
        <v>4</v>
      </c>
      <c r="F6" t="str">
        <f>VLOOKUP($A6,Participants!$A:$E,2,FALSE)</f>
        <v>Ella</v>
      </c>
      <c r="G6" t="str">
        <f>VLOOKUP($A6,Participants!$A:$E,3,FALSE)</f>
        <v>Johnson</v>
      </c>
      <c r="H6" t="str">
        <f>VLOOKUP($A6,Participants!$A:$E,5,FALSE)</f>
        <v>United We Run</v>
      </c>
      <c r="I6">
        <v>1</v>
      </c>
      <c r="J6">
        <f t="shared" si="0"/>
        <v>5</v>
      </c>
      <c r="K6">
        <f t="shared" si="1"/>
        <v>6</v>
      </c>
    </row>
    <row r="7" spans="1:15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9" spans="1:15">
      <c r="A9" s="27">
        <v>23</v>
      </c>
      <c r="B9" s="11" t="s">
        <v>720</v>
      </c>
      <c r="C9" s="11">
        <v>1.0321759259259258E-3</v>
      </c>
      <c r="D9" s="11">
        <v>1.0321759259259258E-3</v>
      </c>
      <c r="E9">
        <f>VLOOKUP($A9,Participants!$A:$E,4,FALSE)</f>
        <v>4</v>
      </c>
      <c r="F9" t="str">
        <f>VLOOKUP($A9,Participants!$A:$E,2,FALSE)</f>
        <v>Josephine</v>
      </c>
      <c r="G9" t="str">
        <f>VLOOKUP($A9,Participants!$A:$E,3,FALSE)</f>
        <v>Clark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4</v>
      </c>
    </row>
    <row r="10" spans="1:15">
      <c r="A10" s="27">
        <v>188</v>
      </c>
      <c r="B10" s="11" t="s">
        <v>719</v>
      </c>
      <c r="C10" s="11">
        <v>2.0775462962962959E-4</v>
      </c>
      <c r="D10" s="11">
        <v>1.2399305555555555E-3</v>
      </c>
      <c r="E10">
        <f>VLOOKUP($A10,Participants!$A:$E,4,FALSE)</f>
        <v>3</v>
      </c>
      <c r="F10" t="str">
        <f>VLOOKUP($A10,Participants!$A:$E,2,FALSE)</f>
        <v>Ava</v>
      </c>
      <c r="G10" t="str">
        <f>VLOOKUP($A10,Participants!$A:$E,3,FALSE)</f>
        <v>Nalley</v>
      </c>
      <c r="H10" t="str">
        <f>VLOOKUP($A10,Participants!$A:$E,5,FALSE)</f>
        <v>SSFC</v>
      </c>
      <c r="I10">
        <v>2</v>
      </c>
      <c r="J10">
        <f t="shared" si="2"/>
        <v>2</v>
      </c>
      <c r="K10">
        <f t="shared" si="1"/>
        <v>7</v>
      </c>
    </row>
    <row r="11" spans="1:15">
      <c r="A11" s="27">
        <v>311</v>
      </c>
      <c r="B11" s="11" t="s">
        <v>718</v>
      </c>
      <c r="C11" s="11">
        <v>1.3773148148148146E-5</v>
      </c>
      <c r="D11" s="11">
        <v>1.2537037037037037E-3</v>
      </c>
      <c r="E11">
        <f>VLOOKUP($A11,Participants!$A:$E,4,FALSE)</f>
        <v>3</v>
      </c>
      <c r="F11" t="str">
        <f>VLOOKUP($A11,Participants!$A:$E,2,FALSE)</f>
        <v>Kristen</v>
      </c>
      <c r="G11" t="str">
        <f>VLOOKUP($A11,Participants!$A:$E,3,FALSE)</f>
        <v>Wilson</v>
      </c>
      <c r="H11" t="str">
        <f>VLOOKUP($A11,Participants!$A:$E,5,FALSE)</f>
        <v>St. Barnabas</v>
      </c>
      <c r="I11">
        <v>2</v>
      </c>
      <c r="J11">
        <f t="shared" si="2"/>
        <v>3</v>
      </c>
      <c r="K11">
        <f t="shared" si="1"/>
        <v>8</v>
      </c>
    </row>
    <row r="12" spans="1:15">
      <c r="A12" s="27">
        <v>310</v>
      </c>
      <c r="B12" s="11" t="s">
        <v>717</v>
      </c>
      <c r="C12" s="11">
        <v>7.1759259259259259E-5</v>
      </c>
      <c r="D12" s="11">
        <v>1.3255787037037038E-3</v>
      </c>
      <c r="E12">
        <f>VLOOKUP($A12,Participants!$A:$E,4,FALSE)</f>
        <v>4</v>
      </c>
      <c r="F12" t="str">
        <f>VLOOKUP($A12,Participants!$A:$E,2,FALSE)</f>
        <v>Caroline</v>
      </c>
      <c r="G12" t="str">
        <f>VLOOKUP($A12,Participants!$A:$E,3,FALSE)</f>
        <v>Wilson</v>
      </c>
      <c r="H12" t="str">
        <f>VLOOKUP($A12,Participants!$A:$E,5,FALSE)</f>
        <v>St. Barnabas</v>
      </c>
      <c r="I12">
        <v>2</v>
      </c>
      <c r="J12">
        <f t="shared" si="2"/>
        <v>4</v>
      </c>
      <c r="K12">
        <f t="shared" si="1"/>
        <v>9</v>
      </c>
    </row>
    <row r="13" spans="1:15">
      <c r="B13" s="11"/>
      <c r="C13" s="11"/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2"/>
        <v>#N/A</v>
      </c>
      <c r="K13" t="e">
        <f t="shared" si="1"/>
        <v>#N/A</v>
      </c>
    </row>
    <row r="14" spans="1:15">
      <c r="B14" s="11"/>
      <c r="C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3">RANK(D16,IF(I16=3,$D$16:$D$21,),1)</f>
        <v>#N/A</v>
      </c>
      <c r="K16" t="e">
        <f t="shared" si="1"/>
        <v>#N/A</v>
      </c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3"/>
        <v>#N/A</v>
      </c>
      <c r="K17" t="e">
        <f t="shared" si="1"/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3"/>
        <v>#N/A</v>
      </c>
      <c r="K18" t="e">
        <f t="shared" si="1"/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5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5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9:D13">
    <sortCondition ref="D9:D13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2000-000000000000}">
      <formula1>Grade</formula1>
    </dataValidation>
  </dataValidations>
  <hyperlinks>
    <hyperlink ref="M1" location="'Schedule of Events'!A1" display="'Return to Schedule of Events" xr:uid="{00000000-0004-0000-2000-000000000000}"/>
    <hyperlink ref="M3" location="Participants!A1" display="Add or Update Participants" xr:uid="{00000000-0004-0000-2000-000001000000}"/>
    <hyperlink ref="M4" location="Overall!A1" display="Overall Place and Points" xr:uid="{00000000-0004-0000-2000-000002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6"/>
  <dimension ref="A1:O49"/>
  <sheetViews>
    <sheetView workbookViewId="0">
      <selection sqref="A1:A1048576"/>
    </sheetView>
  </sheetViews>
  <sheetFormatPr defaultRowHeight="15"/>
  <cols>
    <col min="1" max="1" width="8.28515625" style="27" customWidth="1"/>
    <col min="2" max="2" width="10.140625" style="27" customWidth="1"/>
    <col min="3" max="3" width="0.140625" style="27" customWidth="1"/>
    <col min="4" max="4" width="16.85546875" style="10" customWidth="1"/>
    <col min="8" max="8" width="10.28515625" bestFit="1" customWidth="1"/>
    <col min="9" max="9" width="12.5703125" bestFit="1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148</v>
      </c>
      <c r="B2" s="11" t="s">
        <v>720</v>
      </c>
      <c r="C2" s="11">
        <v>1.0636574074074073E-4</v>
      </c>
      <c r="D2" s="11">
        <v>1.0636574074074073E-4</v>
      </c>
      <c r="E2">
        <f>VLOOKUP($A2,Participants!$A:$E,4,FALSE)</f>
        <v>3</v>
      </c>
      <c r="F2" t="str">
        <f>VLOOKUP($A2,Participants!$A:$E,2,FALSE)</f>
        <v>Evelynn</v>
      </c>
      <c r="G2" t="str">
        <f>VLOOKUP($A2,Participants!$A:$E,3,FALSE)</f>
        <v>Vermillion</v>
      </c>
      <c r="H2" t="str">
        <f>VLOOKUP($A2,Participants!$A:$E,5,FALSE)</f>
        <v>OLG</v>
      </c>
      <c r="I2">
        <v>1</v>
      </c>
      <c r="J2">
        <f t="shared" ref="J2:J7" si="0">RANK(D2,IF(I2=1,$D$2:$D$7,),1)</f>
        <v>1</v>
      </c>
      <c r="K2">
        <f>RANK(D2,$D$2:$D$101,1)</f>
        <v>2</v>
      </c>
    </row>
    <row r="3" spans="1:15">
      <c r="A3" s="27">
        <v>31</v>
      </c>
      <c r="B3" s="11" t="s">
        <v>719</v>
      </c>
      <c r="C3" s="11">
        <v>9.3750000000000009E-6</v>
      </c>
      <c r="D3" s="11">
        <v>1.1574074074074073E-4</v>
      </c>
      <c r="E3">
        <f>VLOOKUP($A3,Participants!$A:$E,4,FALSE)</f>
        <v>3</v>
      </c>
      <c r="F3" t="str">
        <f>VLOOKUP($A3,Participants!$A:$E,2,FALSE)</f>
        <v>Ava</v>
      </c>
      <c r="G3" t="str">
        <f>VLOOKUP($A3,Participants!$A:$E,3,FALSE)</f>
        <v>Eckhart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RANK(D3,$D$2:$D$101,1)</f>
        <v>5</v>
      </c>
      <c r="M3" s="13" t="s">
        <v>116</v>
      </c>
    </row>
    <row r="4" spans="1:15">
      <c r="A4" s="27">
        <v>223</v>
      </c>
      <c r="B4" s="11" t="s">
        <v>718</v>
      </c>
      <c r="C4" s="11">
        <v>5.5555555555555558E-6</v>
      </c>
      <c r="D4" s="11">
        <v>1.2141203703703705E-4</v>
      </c>
      <c r="E4">
        <f>VLOOKUP($A4,Participants!$A:$E,4,FALSE)</f>
        <v>3</v>
      </c>
      <c r="F4" t="str">
        <f>VLOOKUP($A4,Participants!$A:$E,2,FALSE)</f>
        <v>Brynn</v>
      </c>
      <c r="G4" t="str">
        <f>VLOOKUP($A4,Participants!$A:$E,3,FALSE)</f>
        <v>Berry</v>
      </c>
      <c r="H4" t="str">
        <f>VLOOKUP($A4,Participants!$A:$E,5,FALSE)</f>
        <v>United We Run</v>
      </c>
      <c r="I4">
        <v>1</v>
      </c>
      <c r="J4">
        <f t="shared" si="0"/>
        <v>3</v>
      </c>
      <c r="K4">
        <f t="shared" si="1"/>
        <v>7</v>
      </c>
      <c r="M4" s="13" t="s">
        <v>117</v>
      </c>
    </row>
    <row r="5" spans="1:15">
      <c r="A5" s="27">
        <v>64</v>
      </c>
      <c r="B5" s="11" t="s">
        <v>717</v>
      </c>
      <c r="C5" s="11">
        <v>8.101851851851852E-6</v>
      </c>
      <c r="D5" s="11">
        <v>1.2951388888888889E-4</v>
      </c>
      <c r="E5">
        <f>VLOOKUP($A5,Participants!$A:$E,4,FALSE)</f>
        <v>3</v>
      </c>
      <c r="F5" t="str">
        <f>VLOOKUP($A5,Participants!$A:$E,2,FALSE)</f>
        <v>Katelyn</v>
      </c>
      <c r="G5" t="str">
        <f>VLOOKUP($A5,Participants!$A:$E,3,FALSE)</f>
        <v>Kitchens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10</v>
      </c>
    </row>
    <row r="6" spans="1:15">
      <c r="B6" s="11"/>
      <c r="C6" s="11"/>
      <c r="D6" s="11"/>
      <c r="E6" t="e">
        <f>VLOOKUP($A6,Participants!$A:$E,4,FALSE)</f>
        <v>#N/A</v>
      </c>
      <c r="F6" t="e">
        <f>VLOOKUP($A6,Participants!$A:$E,2,FALSE)</f>
        <v>#N/A</v>
      </c>
      <c r="G6" t="e">
        <f>VLOOKUP($A6,Participants!$A:$E,3,FALSE)</f>
        <v>#N/A</v>
      </c>
      <c r="H6" t="e">
        <f>VLOOKUP($A6,Participants!$A:$E,5,FALSE)</f>
        <v>#N/A</v>
      </c>
      <c r="I6">
        <v>1</v>
      </c>
      <c r="J6" t="e">
        <f t="shared" si="0"/>
        <v>#N/A</v>
      </c>
      <c r="K6" t="e">
        <f t="shared" si="1"/>
        <v>#N/A</v>
      </c>
    </row>
    <row r="7" spans="1:15">
      <c r="B7" s="11"/>
      <c r="C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B8" s="11"/>
      <c r="C8" s="11"/>
    </row>
    <row r="9" spans="1:15">
      <c r="A9" s="27">
        <v>171</v>
      </c>
      <c r="B9" s="11" t="s">
        <v>720</v>
      </c>
      <c r="C9" s="11">
        <v>1.122685185185185E-4</v>
      </c>
      <c r="D9" s="11">
        <v>1.122685185185185E-4</v>
      </c>
      <c r="E9">
        <f>VLOOKUP($A9,Participants!$A:$E,4,FALSE)</f>
        <v>3</v>
      </c>
      <c r="F9" t="str">
        <f>VLOOKUP($A9,Participants!$A:$E,2,FALSE)</f>
        <v>Ava</v>
      </c>
      <c r="G9" t="str">
        <f>VLOOKUP($A9,Participants!$A:$E,3,FALSE)</f>
        <v>Giacobbe</v>
      </c>
      <c r="H9" t="str">
        <f>VLOOKUP($A9,Participants!$A:$E,5,FALSE)</f>
        <v>SSFC</v>
      </c>
      <c r="I9">
        <v>2</v>
      </c>
      <c r="J9">
        <f t="shared" ref="J9:J14" si="2">RANK(D9,IF(I9=2,$D$9:$D$14,),1)</f>
        <v>1</v>
      </c>
      <c r="K9">
        <f t="shared" si="1"/>
        <v>4</v>
      </c>
    </row>
    <row r="10" spans="1:15">
      <c r="A10" s="27">
        <v>85</v>
      </c>
      <c r="B10" s="11" t="s">
        <v>719</v>
      </c>
      <c r="C10" s="11">
        <v>1.527777777777778E-5</v>
      </c>
      <c r="D10" s="11">
        <v>1.2754629629629631E-4</v>
      </c>
      <c r="E10">
        <f>VLOOKUP($A10,Participants!$A:$E,4,FALSE)</f>
        <v>3</v>
      </c>
      <c r="F10" t="str">
        <f>VLOOKUP($A10,Participants!$A:$E,2,FALSE)</f>
        <v xml:space="preserve">Julia </v>
      </c>
      <c r="G10" t="str">
        <f>VLOOKUP($A10,Participants!$A:$E,3,FALSE)</f>
        <v>Mayer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8</v>
      </c>
    </row>
    <row r="11" spans="1:15">
      <c r="A11" s="27">
        <v>90</v>
      </c>
      <c r="B11" s="11" t="s">
        <v>718</v>
      </c>
      <c r="C11" s="11">
        <v>1.736111111111111E-6</v>
      </c>
      <c r="D11" s="11">
        <v>1.2939814814814815E-4</v>
      </c>
      <c r="E11">
        <f>VLOOKUP($A11,Participants!$A:$E,4,FALSE)</f>
        <v>3</v>
      </c>
      <c r="F11" t="str">
        <f>VLOOKUP($A11,Participants!$A:$E,2,FALSE)</f>
        <v xml:space="preserve">Suri </v>
      </c>
      <c r="G11" t="str">
        <f>VLOOKUP($A11,Participants!$A:$E,3,FALSE)</f>
        <v>Mejia-Herrera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9</v>
      </c>
    </row>
    <row r="12" spans="1:15">
      <c r="A12" s="27">
        <v>295</v>
      </c>
      <c r="B12" s="11" t="s">
        <v>717</v>
      </c>
      <c r="C12" s="11">
        <v>3.2870370370370368E-5</v>
      </c>
      <c r="D12" s="11">
        <v>1.6226851851851851E-4</v>
      </c>
      <c r="E12">
        <f>VLOOKUP($A12,Participants!$A:$E,4,FALSE)</f>
        <v>3</v>
      </c>
      <c r="F12" t="str">
        <f>VLOOKUP($A12,Participants!$A:$E,2,FALSE)</f>
        <v>Emma</v>
      </c>
      <c r="G12" t="str">
        <f>VLOOKUP($A12,Participants!$A:$E,3,FALSE)</f>
        <v>Mize</v>
      </c>
      <c r="H12" t="str">
        <f>VLOOKUP($A12,Participants!$A:$E,5,FALSE)</f>
        <v>St. Barnabas</v>
      </c>
      <c r="I12">
        <v>2</v>
      </c>
      <c r="J12">
        <f t="shared" si="2"/>
        <v>4</v>
      </c>
      <c r="K12">
        <f t="shared" si="1"/>
        <v>13</v>
      </c>
    </row>
    <row r="13" spans="1:15">
      <c r="B13" s="11"/>
      <c r="C13" s="11"/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2"/>
        <v>#N/A</v>
      </c>
      <c r="K13" t="e">
        <f t="shared" si="1"/>
        <v>#N/A</v>
      </c>
    </row>
    <row r="14" spans="1:15">
      <c r="B14" s="11"/>
      <c r="C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5" spans="1:15">
      <c r="B15" s="11"/>
      <c r="C15" s="11"/>
    </row>
    <row r="16" spans="1:15">
      <c r="A16" s="27">
        <v>23</v>
      </c>
      <c r="B16" s="11" t="s">
        <v>720</v>
      </c>
      <c r="C16" s="11">
        <v>1.0462962962962961E-4</v>
      </c>
      <c r="D16" s="11">
        <v>1.0462962962962961E-4</v>
      </c>
      <c r="E16">
        <f>VLOOKUP($A16,Participants!$A:$E,4,FALSE)</f>
        <v>4</v>
      </c>
      <c r="F16" t="str">
        <f>VLOOKUP($A16,Participants!$A:$E,2,FALSE)</f>
        <v>Josephine</v>
      </c>
      <c r="G16" t="str">
        <f>VLOOKUP($A16,Participants!$A:$E,3,FALSE)</f>
        <v>Clark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1</v>
      </c>
    </row>
    <row r="17" spans="1:11">
      <c r="A17" s="27">
        <v>273</v>
      </c>
      <c r="B17" s="11" t="s">
        <v>719</v>
      </c>
      <c r="C17" s="11">
        <v>3.9351851851851859E-6</v>
      </c>
      <c r="D17" s="11">
        <v>1.0868055555555555E-4</v>
      </c>
      <c r="E17">
        <f>VLOOKUP($A17,Participants!$A:$E,4,FALSE)</f>
        <v>4</v>
      </c>
      <c r="F17" t="str">
        <f>VLOOKUP($A17,Participants!$A:$E,2,FALSE)</f>
        <v>Olivia</v>
      </c>
      <c r="G17" t="str">
        <f>VLOOKUP($A17,Participants!$A:$E,3,FALSE)</f>
        <v>Andrews</v>
      </c>
      <c r="H17" t="str">
        <f>VLOOKUP($A17,Participants!$A:$E,5,FALSE)</f>
        <v>St. Barnabas</v>
      </c>
      <c r="I17">
        <v>3</v>
      </c>
      <c r="J17">
        <f t="shared" si="3"/>
        <v>2</v>
      </c>
      <c r="K17">
        <f t="shared" si="1"/>
        <v>3</v>
      </c>
    </row>
    <row r="18" spans="1:11">
      <c r="A18" s="27">
        <v>45</v>
      </c>
      <c r="B18" s="11" t="s">
        <v>718</v>
      </c>
      <c r="C18" s="11">
        <v>9.7222222222222227E-6</v>
      </c>
      <c r="D18" s="11">
        <v>1.1851851851851851E-4</v>
      </c>
      <c r="E18">
        <f>VLOOKUP($A18,Participants!$A:$E,4,FALSE)</f>
        <v>4</v>
      </c>
      <c r="F18" t="str">
        <f>VLOOKUP($A18,Participants!$A:$E,2,FALSE)</f>
        <v xml:space="preserve">Sophia </v>
      </c>
      <c r="G18" t="str">
        <f>VLOOKUP($A18,Participants!$A:$E,3,FALSE)</f>
        <v>Grabczak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6</v>
      </c>
    </row>
    <row r="19" spans="1:11">
      <c r="A19" s="27">
        <v>310</v>
      </c>
      <c r="B19" s="11" t="s">
        <v>717</v>
      </c>
      <c r="C19" s="11">
        <v>1.7361111111111111E-5</v>
      </c>
      <c r="D19" s="11">
        <v>1.3599537037037036E-4</v>
      </c>
      <c r="E19">
        <f>VLOOKUP($A19,Participants!$A:$E,4,FALSE)</f>
        <v>4</v>
      </c>
      <c r="F19" t="str">
        <f>VLOOKUP($A19,Participants!$A:$E,2,FALSE)</f>
        <v>Caroline</v>
      </c>
      <c r="G19" t="str">
        <f>VLOOKUP($A19,Participants!$A:$E,3,FALSE)</f>
        <v>Wilson</v>
      </c>
      <c r="H19" t="str">
        <f>VLOOKUP($A19,Participants!$A:$E,5,FALSE)</f>
        <v>St. Barnabas</v>
      </c>
      <c r="I19">
        <v>3</v>
      </c>
      <c r="J19">
        <f t="shared" si="3"/>
        <v>4</v>
      </c>
      <c r="K19">
        <f t="shared" si="1"/>
        <v>11</v>
      </c>
    </row>
    <row r="20" spans="1:11">
      <c r="A20" s="27">
        <v>292</v>
      </c>
      <c r="B20" s="11" t="s">
        <v>716</v>
      </c>
      <c r="C20" s="11">
        <v>1.8518518518518517E-6</v>
      </c>
      <c r="D20" s="11">
        <v>1.3784722222222223E-4</v>
      </c>
      <c r="E20">
        <f>VLOOKUP($A20,Participants!$A:$E,4,FALSE)</f>
        <v>4</v>
      </c>
      <c r="F20" t="str">
        <f>VLOOKUP($A20,Participants!$A:$E,2,FALSE)</f>
        <v>Rylie</v>
      </c>
      <c r="G20" t="str">
        <f>VLOOKUP($A20,Participants!$A:$E,3,FALSE)</f>
        <v>Meyer</v>
      </c>
      <c r="H20" t="str">
        <f>VLOOKUP($A20,Participants!$A:$E,5,FALSE)</f>
        <v>St. Barnabas</v>
      </c>
      <c r="I20">
        <v>3</v>
      </c>
      <c r="J20">
        <f t="shared" si="3"/>
        <v>5</v>
      </c>
      <c r="K20">
        <f t="shared" si="1"/>
        <v>12</v>
      </c>
    </row>
    <row r="21" spans="1:11">
      <c r="B21" s="11"/>
      <c r="C21" s="11"/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1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1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1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4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4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4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4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4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4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4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4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4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  <row r="43" spans="4:11" s="27" customFormat="1">
      <c r="D43" s="10"/>
    </row>
    <row r="44" spans="4:11">
      <c r="E44" t="e">
        <f>VLOOKUP($A44,Participants!$A:$E,4,FALSE)</f>
        <v>#N/A</v>
      </c>
      <c r="F44" t="e">
        <f>VLOOKUP($A44,Participants!$A:$E,2,FALSE)</f>
        <v>#N/A</v>
      </c>
      <c r="G44" t="e">
        <f>VLOOKUP($A44,Participants!$A:$E,3,FALSE)</f>
        <v>#N/A</v>
      </c>
      <c r="H44" t="e">
        <f>VLOOKUP($A44,Participants!$A:$E,5,FALSE)</f>
        <v>#N/A</v>
      </c>
      <c r="I44">
        <v>7</v>
      </c>
      <c r="J44" t="e">
        <f>RANK(D44,IF(I44=7,$D$44:$D$49,),1)</f>
        <v>#N/A</v>
      </c>
      <c r="K44" t="e">
        <f t="shared" ref="K44" si="7">RANK(D44,$D$2:$D$101,1)</f>
        <v>#N/A</v>
      </c>
    </row>
    <row r="45" spans="4:11">
      <c r="E45" t="e">
        <f>VLOOKUP($A45,Participants!$A:$E,4,FALSE)</f>
        <v>#N/A</v>
      </c>
      <c r="F45" t="e">
        <f>VLOOKUP($A45,Participants!$A:$E,2,FALSE)</f>
        <v>#N/A</v>
      </c>
      <c r="G45" t="e">
        <f>VLOOKUP($A45,Participants!$A:$E,3,FALSE)</f>
        <v>#N/A</v>
      </c>
      <c r="H45" t="e">
        <f>VLOOKUP($A45,Participants!$A:$E,5,FALSE)</f>
        <v>#N/A</v>
      </c>
      <c r="I45">
        <v>7</v>
      </c>
      <c r="J45" t="e">
        <f t="shared" ref="J45:J49" si="8">RANK(D45,IF(I45=7,$D$44:$D$49,),1)</f>
        <v>#N/A</v>
      </c>
      <c r="K45" t="e">
        <f t="shared" ref="K45:K49" si="9">RANK(D45,$D$2:$D$101,1)</f>
        <v>#N/A</v>
      </c>
    </row>
    <row r="46" spans="4:11">
      <c r="E46" t="e">
        <f>VLOOKUP($A46,Participants!$A:$E,4,FALSE)</f>
        <v>#N/A</v>
      </c>
      <c r="F46" t="e">
        <f>VLOOKUP($A46,Participants!$A:$E,2,FALSE)</f>
        <v>#N/A</v>
      </c>
      <c r="G46" t="e">
        <f>VLOOKUP($A46,Participants!$A:$E,3,FALSE)</f>
        <v>#N/A</v>
      </c>
      <c r="H46" t="e">
        <f>VLOOKUP($A46,Participants!$A:$E,5,FALSE)</f>
        <v>#N/A</v>
      </c>
      <c r="I46">
        <v>7</v>
      </c>
      <c r="J46" t="e">
        <f t="shared" si="8"/>
        <v>#N/A</v>
      </c>
      <c r="K46" t="e">
        <f t="shared" si="9"/>
        <v>#N/A</v>
      </c>
    </row>
    <row r="47" spans="4:11">
      <c r="E47" t="e">
        <f>VLOOKUP($A47,Participants!$A:$E,4,FALSE)</f>
        <v>#N/A</v>
      </c>
      <c r="F47" t="e">
        <f>VLOOKUP($A47,Participants!$A:$E,2,FALSE)</f>
        <v>#N/A</v>
      </c>
      <c r="G47" t="e">
        <f>VLOOKUP($A47,Participants!$A:$E,3,FALSE)</f>
        <v>#N/A</v>
      </c>
      <c r="H47" t="e">
        <f>VLOOKUP($A47,Participants!$A:$E,5,FALSE)</f>
        <v>#N/A</v>
      </c>
      <c r="I47">
        <v>7</v>
      </c>
      <c r="J47" t="e">
        <f t="shared" si="8"/>
        <v>#N/A</v>
      </c>
      <c r="K47" t="e">
        <f t="shared" si="9"/>
        <v>#N/A</v>
      </c>
    </row>
    <row r="48" spans="4:11">
      <c r="E48" t="e">
        <f>VLOOKUP($A48,Participants!$A:$E,4,FALSE)</f>
        <v>#N/A</v>
      </c>
      <c r="F48" t="e">
        <f>VLOOKUP($A48,Participants!$A:$E,2,FALSE)</f>
        <v>#N/A</v>
      </c>
      <c r="G48" t="e">
        <f>VLOOKUP($A48,Participants!$A:$E,3,FALSE)</f>
        <v>#N/A</v>
      </c>
      <c r="H48" t="e">
        <f>VLOOKUP($A48,Participants!$A:$E,5,FALSE)</f>
        <v>#N/A</v>
      </c>
      <c r="I48">
        <v>7</v>
      </c>
      <c r="J48" t="e">
        <f t="shared" si="8"/>
        <v>#N/A</v>
      </c>
      <c r="K48" t="e">
        <f t="shared" si="9"/>
        <v>#N/A</v>
      </c>
    </row>
    <row r="49" spans="5:11">
      <c r="E49" t="e">
        <f>VLOOKUP($A49,Participants!$A:$E,4,FALSE)</f>
        <v>#N/A</v>
      </c>
      <c r="F49" t="e">
        <f>VLOOKUP($A49,Participants!$A:$E,2,FALSE)</f>
        <v>#N/A</v>
      </c>
      <c r="G49" t="e">
        <f>VLOOKUP($A49,Participants!$A:$E,3,FALSE)</f>
        <v>#N/A</v>
      </c>
      <c r="H49" t="e">
        <f>VLOOKUP($A49,Participants!$A:$E,5,FALSE)</f>
        <v>#N/A</v>
      </c>
      <c r="I49">
        <v>7</v>
      </c>
      <c r="J49" t="e">
        <f t="shared" si="8"/>
        <v>#N/A</v>
      </c>
      <c r="K49" t="e">
        <f t="shared" si="9"/>
        <v>#N/A</v>
      </c>
    </row>
  </sheetData>
  <sortState xmlns:xlrd2="http://schemas.microsoft.com/office/spreadsheetml/2017/richdata2" ref="B16:D21">
    <sortCondition ref="D16:D21"/>
  </sortState>
  <dataValidations count="1">
    <dataValidation type="list" allowBlank="1" showInputMessage="1" showErrorMessage="1" errorTitle="Choose a School" error="Please choose a valid school for this Meet." promptTitle="Choose School" sqref="E2:E28 E30:E35 E37:E49" xr:uid="{00000000-0002-0000-2100-000000000000}">
      <formula1>Grade</formula1>
    </dataValidation>
  </dataValidations>
  <hyperlinks>
    <hyperlink ref="M1" location="'Schedule of Events'!A1" display="'Return to Schedule of Events" xr:uid="{00000000-0004-0000-2100-000000000000}"/>
    <hyperlink ref="M3" location="Participants!A1" display="Add or Update Participants" xr:uid="{00000000-0004-0000-2100-000001000000}"/>
    <hyperlink ref="M4" location="Overall!A1" display="Overall Place and Points" xr:uid="{00000000-0004-0000-2100-000002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7"/>
  <dimension ref="A1:O42"/>
  <sheetViews>
    <sheetView workbookViewId="0">
      <selection activeCell="D9" sqref="D9:D14"/>
    </sheetView>
  </sheetViews>
  <sheetFormatPr defaultRowHeight="15"/>
  <cols>
    <col min="1" max="1" width="8.7109375" style="27"/>
    <col min="2" max="2" width="10.140625" style="27" customWidth="1"/>
    <col min="3" max="3" width="9.140625" style="27" hidden="1" customWidth="1"/>
    <col min="4" max="4" width="11.710937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23</v>
      </c>
      <c r="B2" s="11" t="s">
        <v>720</v>
      </c>
      <c r="C2" s="11">
        <v>4.5694444444444434E-4</v>
      </c>
      <c r="D2" s="11">
        <v>4.5694444444444434E-4</v>
      </c>
      <c r="E2">
        <f>VLOOKUP($A2,Participants!$A:$E,4,FALSE)</f>
        <v>4</v>
      </c>
      <c r="F2" t="str">
        <f>VLOOKUP($A2,Participants!$A:$E,2,FALSE)</f>
        <v>Josephine</v>
      </c>
      <c r="G2" t="str">
        <f>VLOOKUP($A2,Participants!$A:$E,3,FALSE)</f>
        <v>Clark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5</v>
      </c>
    </row>
    <row r="3" spans="1:15">
      <c r="A3" s="27">
        <v>306</v>
      </c>
      <c r="B3" s="11" t="s">
        <v>719</v>
      </c>
      <c r="C3" s="11">
        <v>6.1342592592592594E-6</v>
      </c>
      <c r="D3" s="11">
        <v>4.6307870370370367E-4</v>
      </c>
      <c r="E3">
        <f>VLOOKUP($A3,Participants!$A:$E,4,FALSE)</f>
        <v>4</v>
      </c>
      <c r="F3" t="str">
        <f>VLOOKUP($A3,Participants!$A:$E,2,FALSE)</f>
        <v>Callie</v>
      </c>
      <c r="G3" t="str">
        <f>VLOOKUP($A3,Participants!$A:$E,3,FALSE)</f>
        <v>Stephenson</v>
      </c>
      <c r="H3" t="str">
        <f>VLOOKUP($A3,Participants!$A:$E,5,FALSE)</f>
        <v>St. Barnabas</v>
      </c>
      <c r="I3">
        <v>1</v>
      </c>
      <c r="J3">
        <f t="shared" si="0"/>
        <v>2</v>
      </c>
      <c r="K3">
        <f t="shared" ref="K3:K42" si="1">RANK(D3,$D$2:$D$100,1)</f>
        <v>6</v>
      </c>
      <c r="M3" s="13" t="s">
        <v>116</v>
      </c>
    </row>
    <row r="4" spans="1:15">
      <c r="A4" s="27">
        <v>281</v>
      </c>
      <c r="B4" s="11" t="s">
        <v>718</v>
      </c>
      <c r="C4" s="11">
        <v>1.6550925925925924E-5</v>
      </c>
      <c r="D4" s="11">
        <v>4.7974537037037039E-4</v>
      </c>
      <c r="E4">
        <f>VLOOKUP($A4,Participants!$A:$E,4,FALSE)</f>
        <v>4</v>
      </c>
      <c r="F4" t="str">
        <f>VLOOKUP($A4,Participants!$A:$E,2,FALSE)</f>
        <v>Stella</v>
      </c>
      <c r="G4" t="str">
        <f>VLOOKUP($A4,Participants!$A:$E,3,FALSE)</f>
        <v>Kessenich</v>
      </c>
      <c r="H4" t="str">
        <f>VLOOKUP($A4,Participants!$A:$E,5,FALSE)</f>
        <v>St. Barnabas</v>
      </c>
      <c r="I4">
        <v>1</v>
      </c>
      <c r="J4">
        <f t="shared" si="0"/>
        <v>3</v>
      </c>
      <c r="K4">
        <f t="shared" si="1"/>
        <v>9</v>
      </c>
      <c r="M4" s="13" t="s">
        <v>117</v>
      </c>
    </row>
    <row r="5" spans="1:15">
      <c r="A5" s="27">
        <v>200</v>
      </c>
      <c r="B5" s="11" t="s">
        <v>717</v>
      </c>
      <c r="C5" s="11">
        <v>1.0185185185185185E-5</v>
      </c>
      <c r="D5" s="11">
        <v>4.8993055555555563E-4</v>
      </c>
      <c r="E5">
        <f>VLOOKUP($A5,Participants!$A:$E,4,FALSE)</f>
        <v>4</v>
      </c>
      <c r="F5" t="str">
        <f>VLOOKUP($A5,Participants!$A:$E,2,FALSE)</f>
        <v>Maggie</v>
      </c>
      <c r="G5" t="str">
        <f>VLOOKUP($A5,Participants!$A:$E,3,FALSE)</f>
        <v>Shirley</v>
      </c>
      <c r="H5" t="str">
        <f>VLOOKUP($A5,Participants!$A:$E,5,FALSE)</f>
        <v>SSFC</v>
      </c>
      <c r="I5">
        <v>1</v>
      </c>
      <c r="J5">
        <f t="shared" si="0"/>
        <v>4</v>
      </c>
      <c r="K5">
        <f t="shared" si="1"/>
        <v>10</v>
      </c>
    </row>
    <row r="6" spans="1:15">
      <c r="A6" s="27">
        <v>148</v>
      </c>
      <c r="B6" s="11" t="s">
        <v>716</v>
      </c>
      <c r="C6" s="11">
        <v>3.8310185185185191E-5</v>
      </c>
      <c r="D6" s="11">
        <v>5.2835648148148154E-4</v>
      </c>
      <c r="E6">
        <f>VLOOKUP($A6,Participants!$A:$E,4,FALSE)</f>
        <v>3</v>
      </c>
      <c r="F6" t="str">
        <f>VLOOKUP($A6,Participants!$A:$E,2,FALSE)</f>
        <v>Evelynn</v>
      </c>
      <c r="G6" t="str">
        <f>VLOOKUP($A6,Participants!$A:$E,3,FALSE)</f>
        <v>Vermillion</v>
      </c>
      <c r="H6" t="str">
        <f>VLOOKUP($A6,Participants!$A:$E,5,FALSE)</f>
        <v>OLG</v>
      </c>
      <c r="I6">
        <v>1</v>
      </c>
      <c r="J6">
        <f t="shared" si="0"/>
        <v>5</v>
      </c>
      <c r="K6">
        <f t="shared" si="1"/>
        <v>11</v>
      </c>
    </row>
    <row r="7" spans="1:15">
      <c r="A7" s="27">
        <v>188</v>
      </c>
      <c r="B7" s="11" t="s">
        <v>715</v>
      </c>
      <c r="C7" s="11">
        <v>3.1365740740740741E-5</v>
      </c>
      <c r="D7" s="11">
        <v>5.597222222222222E-4</v>
      </c>
      <c r="E7">
        <f>VLOOKUP($A7,Participants!$A:$E,4,FALSE)</f>
        <v>3</v>
      </c>
      <c r="F7" t="str">
        <f>VLOOKUP($A7,Participants!$A:$E,2,FALSE)</f>
        <v>Ava</v>
      </c>
      <c r="G7" t="str">
        <f>VLOOKUP($A7,Participants!$A:$E,3,FALSE)</f>
        <v>Nalley</v>
      </c>
      <c r="H7" t="str">
        <f>VLOOKUP($A7,Participants!$A:$E,5,FALSE)</f>
        <v>SSFC</v>
      </c>
      <c r="I7">
        <v>1</v>
      </c>
      <c r="J7">
        <f t="shared" si="0"/>
        <v>6</v>
      </c>
      <c r="K7">
        <f t="shared" si="1"/>
        <v>12</v>
      </c>
    </row>
    <row r="8" spans="1:15">
      <c r="B8" s="11"/>
      <c r="C8" s="11"/>
      <c r="D8" s="11"/>
    </row>
    <row r="9" spans="1:15">
      <c r="B9" s="11" t="s">
        <v>720</v>
      </c>
      <c r="C9" s="11">
        <v>3.938657407407408E-4</v>
      </c>
      <c r="D9" s="11">
        <v>3.938657407407408E-4</v>
      </c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B10" s="11" t="s">
        <v>719</v>
      </c>
      <c r="C10" s="11">
        <v>5.3240740740740749E-6</v>
      </c>
      <c r="D10" s="11">
        <v>3.9918981481481489E-4</v>
      </c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2</v>
      </c>
      <c r="J10">
        <f t="shared" si="2"/>
        <v>2</v>
      </c>
      <c r="K10">
        <f t="shared" si="1"/>
        <v>2</v>
      </c>
    </row>
    <row r="11" spans="1:15">
      <c r="B11" s="11" t="s">
        <v>718</v>
      </c>
      <c r="C11" s="11">
        <v>4.050925925925926E-6</v>
      </c>
      <c r="D11" s="11">
        <v>4.0324074074074085E-4</v>
      </c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2</v>
      </c>
      <c r="J11">
        <f t="shared" si="2"/>
        <v>3</v>
      </c>
      <c r="K11">
        <f t="shared" si="1"/>
        <v>3</v>
      </c>
    </row>
    <row r="12" spans="1:15">
      <c r="B12" s="11" t="s">
        <v>717</v>
      </c>
      <c r="C12" s="11">
        <v>3.240740740740741E-6</v>
      </c>
      <c r="D12" s="11">
        <v>4.0659722222222226E-4</v>
      </c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2</v>
      </c>
      <c r="J12">
        <f t="shared" si="2"/>
        <v>4</v>
      </c>
      <c r="K12">
        <f t="shared" si="1"/>
        <v>4</v>
      </c>
    </row>
    <row r="13" spans="1:15">
      <c r="B13" s="11" t="s">
        <v>716</v>
      </c>
      <c r="C13" s="11">
        <v>5.6597222222222212E-5</v>
      </c>
      <c r="D13" s="11">
        <v>4.6331018518518515E-4</v>
      </c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>
        <f t="shared" si="2"/>
        <v>5</v>
      </c>
      <c r="K13">
        <f t="shared" si="1"/>
        <v>7</v>
      </c>
    </row>
    <row r="14" spans="1:15">
      <c r="B14" s="11" t="s">
        <v>715</v>
      </c>
      <c r="C14" s="11">
        <v>3.1250000000000001E-6</v>
      </c>
      <c r="D14" s="11">
        <v>4.6643518518518518E-4</v>
      </c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>
        <f t="shared" si="2"/>
        <v>6</v>
      </c>
      <c r="K14">
        <f t="shared" si="1"/>
        <v>8</v>
      </c>
    </row>
    <row r="15" spans="1:15">
      <c r="B15" s="11"/>
      <c r="C15" s="11"/>
      <c r="D15" s="11"/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3">RANK(D16,IF(I16=3,$D$16:$D$21,),1)</f>
        <v>#N/A</v>
      </c>
      <c r="K16" t="e">
        <f t="shared" si="1"/>
        <v>#N/A</v>
      </c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3"/>
        <v>#N/A</v>
      </c>
      <c r="K17" t="e">
        <f t="shared" si="1"/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3"/>
        <v>#N/A</v>
      </c>
      <c r="K18" t="e">
        <f t="shared" si="1"/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5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5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9:D15">
    <sortCondition ref="D9:D15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2200-000000000000}">
      <formula1>Grade</formula1>
    </dataValidation>
  </dataValidations>
  <hyperlinks>
    <hyperlink ref="M1" location="'Schedule of Events'!A1" display="'Return to Schedule of Events" xr:uid="{00000000-0004-0000-2200-000000000000}"/>
    <hyperlink ref="M3" location="Participants!A1" display="Add or Update Participants" xr:uid="{00000000-0004-0000-2200-000001000000}"/>
    <hyperlink ref="M4" location="Overall!A1" display="Overall Place and Points" xr:uid="{00000000-0004-0000-2200-000002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3"/>
  <dimension ref="A1:O37"/>
  <sheetViews>
    <sheetView workbookViewId="0">
      <selection activeCell="D6" sqref="D6"/>
    </sheetView>
  </sheetViews>
  <sheetFormatPr defaultRowHeight="15"/>
  <cols>
    <col min="1" max="1" width="8.7109375" style="27"/>
    <col min="2" max="2" width="9.85546875" style="27" customWidth="1"/>
    <col min="3" max="3" width="0.140625" style="27" customWidth="1"/>
    <col min="4" max="4" width="13.1406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241</v>
      </c>
      <c r="B2" s="11">
        <v>2.6085648148148149E-3</v>
      </c>
      <c r="C2" s="11"/>
      <c r="E2">
        <f>VLOOKUP($A2,Participants!$A:$E,4,FALSE)</f>
        <v>4</v>
      </c>
      <c r="F2" t="str">
        <f>VLOOKUP($A2,Participants!$A:$E,2,FALSE)</f>
        <v>Ella</v>
      </c>
      <c r="G2" t="str">
        <f>VLOOKUP($A2,Participants!$A:$E,3,FALSE)</f>
        <v>Johnson</v>
      </c>
      <c r="H2" t="str">
        <f>VLOOKUP($A2,Participants!$A:$E,5,FALSE)</f>
        <v>United We Run</v>
      </c>
      <c r="I2">
        <v>1</v>
      </c>
      <c r="J2" t="e">
        <f t="shared" ref="J2:J9" si="0">RANK(D2,IF(I2=1,$D$2:$D$37,),1)</f>
        <v>#N/A</v>
      </c>
      <c r="K2" t="e">
        <f t="shared" ref="K2:K9" si="1">RANK(D2,$D$2:$D$95,1)</f>
        <v>#N/A</v>
      </c>
    </row>
    <row r="3" spans="1:15">
      <c r="B3" s="11"/>
      <c r="C3" s="11"/>
      <c r="E3" t="e">
        <f>VLOOKUP($A3,Participants!$A:$E,4,FALSE)</f>
        <v>#N/A</v>
      </c>
      <c r="F3" t="e">
        <f>VLOOKUP($A3,Participants!$A:$E,2,FALSE)</f>
        <v>#N/A</v>
      </c>
      <c r="G3" t="e">
        <f>VLOOKUP($A3,Participants!$A:$E,3,FALSE)</f>
        <v>#N/A</v>
      </c>
      <c r="H3" t="e">
        <f>VLOOKUP($A3,Participants!$A:$E,5,FALSE)</f>
        <v>#N/A</v>
      </c>
      <c r="I3">
        <v>1</v>
      </c>
      <c r="J3" t="e">
        <f t="shared" si="0"/>
        <v>#N/A</v>
      </c>
      <c r="K3" t="e">
        <f t="shared" si="1"/>
        <v>#N/A</v>
      </c>
      <c r="M3" s="13" t="s">
        <v>116</v>
      </c>
    </row>
    <row r="4" spans="1:15">
      <c r="B4" s="11"/>
      <c r="C4" s="11"/>
      <c r="E4" t="e">
        <f>VLOOKUP($A4,Participants!$A:$E,4,FALSE)</f>
        <v>#N/A</v>
      </c>
      <c r="F4" t="e">
        <f>VLOOKUP($A4,Participants!$A:$E,2,FALSE)</f>
        <v>#N/A</v>
      </c>
      <c r="G4" t="e">
        <f>VLOOKUP($A4,Participants!$A:$E,3,FALSE)</f>
        <v>#N/A</v>
      </c>
      <c r="H4" t="e">
        <f>VLOOKUP($A4,Participants!$A:$E,5,FALSE)</f>
        <v>#N/A</v>
      </c>
      <c r="I4">
        <v>1</v>
      </c>
      <c r="J4" t="e">
        <f t="shared" si="0"/>
        <v>#N/A</v>
      </c>
      <c r="K4" t="e">
        <f t="shared" si="1"/>
        <v>#N/A</v>
      </c>
      <c r="M4" s="13" t="s">
        <v>117</v>
      </c>
    </row>
    <row r="5" spans="1:15">
      <c r="B5" s="11"/>
      <c r="C5" s="11"/>
      <c r="E5" t="e">
        <f>VLOOKUP($A5,Participants!$A:$E,4,FALSE)</f>
        <v>#N/A</v>
      </c>
      <c r="F5" t="e">
        <f>VLOOKUP($A5,Participants!$A:$E,2,FALSE)</f>
        <v>#N/A</v>
      </c>
      <c r="G5" t="e">
        <f>VLOOKUP($A5,Participants!$A:$E,3,FALSE)</f>
        <v>#N/A</v>
      </c>
      <c r="H5" t="e">
        <f>VLOOKUP($A5,Participants!$A:$E,5,FALSE)</f>
        <v>#N/A</v>
      </c>
      <c r="I5">
        <v>1</v>
      </c>
      <c r="J5" t="e">
        <f t="shared" si="0"/>
        <v>#N/A</v>
      </c>
      <c r="K5" t="e">
        <f t="shared" si="1"/>
        <v>#N/A</v>
      </c>
    </row>
    <row r="6" spans="1:15">
      <c r="B6" s="11"/>
      <c r="C6" s="11"/>
      <c r="E6" t="e">
        <f>VLOOKUP($A6,Participants!$A:$E,4,FALSE)</f>
        <v>#N/A</v>
      </c>
      <c r="F6" t="e">
        <f>VLOOKUP($A6,Participants!$A:$E,2,FALSE)</f>
        <v>#N/A</v>
      </c>
      <c r="G6" t="e">
        <f>VLOOKUP($A6,Participants!$A:$E,3,FALSE)</f>
        <v>#N/A</v>
      </c>
      <c r="H6" t="e">
        <f>VLOOKUP($A6,Participants!$A:$E,5,FALSE)</f>
        <v>#N/A</v>
      </c>
      <c r="I6">
        <v>1</v>
      </c>
      <c r="J6" t="e">
        <f t="shared" si="0"/>
        <v>#N/A</v>
      </c>
      <c r="K6" t="e">
        <f t="shared" si="1"/>
        <v>#N/A</v>
      </c>
    </row>
    <row r="7" spans="1:15">
      <c r="B7" s="11"/>
      <c r="C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B8" s="11"/>
      <c r="C8" s="11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 t="shared" si="0"/>
        <v>#N/A</v>
      </c>
      <c r="K8" t="e">
        <f t="shared" si="1"/>
        <v>#N/A</v>
      </c>
    </row>
    <row r="9" spans="1:15">
      <c r="B9" s="11"/>
      <c r="C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0"/>
        <v>#N/A</v>
      </c>
      <c r="K9" t="e">
        <f t="shared" si="1"/>
        <v>#N/A</v>
      </c>
    </row>
    <row r="10" spans="1:15"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1</v>
      </c>
      <c r="J10" t="e">
        <f t="shared" ref="J10:J37" si="2">RANK(D10,IF(I10=1,$D$2:$D$37,),1)</f>
        <v>#N/A</v>
      </c>
      <c r="K10" t="e">
        <f t="shared" ref="K10:K37" si="3">RANK(D10,$D$2:$D$95,1)</f>
        <v>#N/A</v>
      </c>
    </row>
    <row r="11" spans="1:15"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1</v>
      </c>
      <c r="J11" t="e">
        <f t="shared" si="2"/>
        <v>#N/A</v>
      </c>
      <c r="K11" t="e">
        <f t="shared" si="3"/>
        <v>#N/A</v>
      </c>
    </row>
    <row r="12" spans="1:15"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1</v>
      </c>
      <c r="J12" t="e">
        <f t="shared" si="2"/>
        <v>#N/A</v>
      </c>
      <c r="K12" t="e">
        <f t="shared" si="3"/>
        <v>#N/A</v>
      </c>
    </row>
    <row r="13" spans="1:15"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1</v>
      </c>
      <c r="J13" t="e">
        <f t="shared" si="2"/>
        <v>#N/A</v>
      </c>
      <c r="K13" t="e">
        <f t="shared" si="3"/>
        <v>#N/A</v>
      </c>
    </row>
    <row r="14" spans="1:15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1</v>
      </c>
      <c r="J14" t="e">
        <f t="shared" si="2"/>
        <v>#N/A</v>
      </c>
      <c r="K14" t="e">
        <f t="shared" si="3"/>
        <v>#N/A</v>
      </c>
    </row>
    <row r="15" spans="1:15"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1</v>
      </c>
      <c r="J15" t="e">
        <f t="shared" si="2"/>
        <v>#N/A</v>
      </c>
      <c r="K15" t="e">
        <f t="shared" si="3"/>
        <v>#N/A</v>
      </c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1</v>
      </c>
      <c r="J16" t="e">
        <f t="shared" si="2"/>
        <v>#N/A</v>
      </c>
      <c r="K16" t="e">
        <f t="shared" si="3"/>
        <v>#N/A</v>
      </c>
    </row>
    <row r="17" spans="5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1</v>
      </c>
      <c r="J17" t="e">
        <f t="shared" si="2"/>
        <v>#N/A</v>
      </c>
      <c r="K17" t="e">
        <f t="shared" si="3"/>
        <v>#N/A</v>
      </c>
    </row>
    <row r="18" spans="5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1</v>
      </c>
      <c r="J18" t="e">
        <f t="shared" si="2"/>
        <v>#N/A</v>
      </c>
      <c r="K18" t="e">
        <f t="shared" si="3"/>
        <v>#N/A</v>
      </c>
    </row>
    <row r="19" spans="5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1</v>
      </c>
      <c r="J19" t="e">
        <f t="shared" si="2"/>
        <v>#N/A</v>
      </c>
      <c r="K19" t="e">
        <f t="shared" si="3"/>
        <v>#N/A</v>
      </c>
    </row>
    <row r="20" spans="5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1</v>
      </c>
      <c r="J20" t="e">
        <f t="shared" si="2"/>
        <v>#N/A</v>
      </c>
      <c r="K20" t="e">
        <f t="shared" si="3"/>
        <v>#N/A</v>
      </c>
    </row>
    <row r="21" spans="5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1</v>
      </c>
      <c r="J21" t="e">
        <f t="shared" si="2"/>
        <v>#N/A</v>
      </c>
      <c r="K21" t="e">
        <f t="shared" si="3"/>
        <v>#N/A</v>
      </c>
    </row>
    <row r="22" spans="5:11"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1</v>
      </c>
      <c r="J22" t="e">
        <f t="shared" si="2"/>
        <v>#N/A</v>
      </c>
      <c r="K22" t="e">
        <f t="shared" si="3"/>
        <v>#N/A</v>
      </c>
    </row>
    <row r="23" spans="5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1</v>
      </c>
      <c r="J23" t="e">
        <f t="shared" si="2"/>
        <v>#N/A</v>
      </c>
      <c r="K23" t="e">
        <f t="shared" si="3"/>
        <v>#N/A</v>
      </c>
    </row>
    <row r="24" spans="5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1</v>
      </c>
      <c r="J24" t="e">
        <f t="shared" si="2"/>
        <v>#N/A</v>
      </c>
      <c r="K24" t="e">
        <f t="shared" si="3"/>
        <v>#N/A</v>
      </c>
    </row>
    <row r="25" spans="5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1</v>
      </c>
      <c r="J25" t="e">
        <f t="shared" si="2"/>
        <v>#N/A</v>
      </c>
      <c r="K25" t="e">
        <f t="shared" si="3"/>
        <v>#N/A</v>
      </c>
    </row>
    <row r="26" spans="5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1</v>
      </c>
      <c r="J26" t="e">
        <f t="shared" si="2"/>
        <v>#N/A</v>
      </c>
      <c r="K26" t="e">
        <f t="shared" si="3"/>
        <v>#N/A</v>
      </c>
    </row>
    <row r="27" spans="5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1</v>
      </c>
      <c r="J27" t="e">
        <f t="shared" si="2"/>
        <v>#N/A</v>
      </c>
      <c r="K27" t="e">
        <f t="shared" si="3"/>
        <v>#N/A</v>
      </c>
    </row>
    <row r="28" spans="5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1</v>
      </c>
      <c r="J28" t="e">
        <f t="shared" si="2"/>
        <v>#N/A</v>
      </c>
      <c r="K28" t="e">
        <f t="shared" si="3"/>
        <v>#N/A</v>
      </c>
    </row>
    <row r="29" spans="5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1</v>
      </c>
      <c r="J29" t="e">
        <f t="shared" si="2"/>
        <v>#N/A</v>
      </c>
      <c r="K29" t="e">
        <f t="shared" si="3"/>
        <v>#N/A</v>
      </c>
    </row>
    <row r="30" spans="5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1</v>
      </c>
      <c r="J30" t="e">
        <f t="shared" si="2"/>
        <v>#N/A</v>
      </c>
      <c r="K30" t="e">
        <f t="shared" si="3"/>
        <v>#N/A</v>
      </c>
    </row>
    <row r="31" spans="5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1</v>
      </c>
      <c r="J31" t="e">
        <f t="shared" si="2"/>
        <v>#N/A</v>
      </c>
      <c r="K31" t="e">
        <f t="shared" si="3"/>
        <v>#N/A</v>
      </c>
    </row>
    <row r="32" spans="5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1</v>
      </c>
      <c r="J32" t="e">
        <f t="shared" si="2"/>
        <v>#N/A</v>
      </c>
      <c r="K32" t="e">
        <f t="shared" si="3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1</v>
      </c>
      <c r="J33" t="e">
        <f t="shared" si="2"/>
        <v>#N/A</v>
      </c>
      <c r="K33" t="e">
        <f t="shared" si="3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1</v>
      </c>
      <c r="J34" t="e">
        <f t="shared" si="2"/>
        <v>#N/A</v>
      </c>
      <c r="K34" t="e">
        <f t="shared" si="3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1</v>
      </c>
      <c r="J35" t="e">
        <f t="shared" si="2"/>
        <v>#N/A</v>
      </c>
      <c r="K35" t="e">
        <f t="shared" si="3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1</v>
      </c>
      <c r="J36" t="e">
        <f t="shared" si="2"/>
        <v>#N/A</v>
      </c>
      <c r="K36" t="e">
        <f t="shared" si="3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1</v>
      </c>
      <c r="J37" t="e">
        <f t="shared" si="2"/>
        <v>#N/A</v>
      </c>
      <c r="K37" t="e">
        <f t="shared" si="3"/>
        <v>#N/A</v>
      </c>
    </row>
  </sheetData>
  <sortState xmlns:xlrd2="http://schemas.microsoft.com/office/spreadsheetml/2017/richdata2" ref="A2:K9">
    <sortCondition ref="D2:D9"/>
  </sortState>
  <dataValidations count="1">
    <dataValidation type="list" allowBlank="1" showInputMessage="1" showErrorMessage="1" errorTitle="Choose a School" error="Please choose a valid school for this Meet." promptTitle="Choose School" sqref="E2:E37" xr:uid="{00000000-0002-0000-2300-000000000000}">
      <formula1>Grade</formula1>
    </dataValidation>
  </dataValidations>
  <hyperlinks>
    <hyperlink ref="M1" location="'Schedule of Events'!A1" display="'Return to Schedule of Events" xr:uid="{00000000-0004-0000-2300-000000000000}"/>
    <hyperlink ref="M3" location="Participants!A1" display="Add or Update Participants" xr:uid="{00000000-0004-0000-2300-000001000000}"/>
    <hyperlink ref="M4" location="Overall!A1" display="Overall Place and Points" xr:uid="{00000000-0004-0000-2300-000002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8"/>
  <dimension ref="A1:O49"/>
  <sheetViews>
    <sheetView workbookViewId="0">
      <selection sqref="A1:A1048576"/>
    </sheetView>
  </sheetViews>
  <sheetFormatPr defaultRowHeight="15"/>
  <cols>
    <col min="1" max="1" width="8.7109375" style="27"/>
    <col min="2" max="2" width="10.140625" style="27" customWidth="1"/>
    <col min="3" max="3" width="0.140625" style="27" customWidth="1"/>
    <col min="4" max="4" width="13.285156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148</v>
      </c>
      <c r="B2" s="11" t="s">
        <v>720</v>
      </c>
      <c r="C2" s="11">
        <v>2.3298611111111108E-4</v>
      </c>
      <c r="D2" s="11">
        <v>2.3298611111111108E-4</v>
      </c>
      <c r="E2">
        <f>VLOOKUP($A2,Participants!$A:$E,4,FALSE)</f>
        <v>3</v>
      </c>
      <c r="F2" t="str">
        <f>VLOOKUP($A2,Participants!$A:$E,2,FALSE)</f>
        <v>Evelynn</v>
      </c>
      <c r="G2" t="str">
        <f>VLOOKUP($A2,Participants!$A:$E,3,FALSE)</f>
        <v>Vermillion</v>
      </c>
      <c r="H2" t="str">
        <f>VLOOKUP($A2,Participants!$A:$E,5,FALSE)</f>
        <v>OLG</v>
      </c>
      <c r="I2">
        <v>1</v>
      </c>
      <c r="J2">
        <f t="shared" ref="J2:J7" si="0">RANK(D2,IF(I2=1,$D$2:$D$7,),1)</f>
        <v>1</v>
      </c>
      <c r="K2">
        <f>RANK(D2,$D$2:$D$100,1)</f>
        <v>9</v>
      </c>
    </row>
    <row r="3" spans="1:15">
      <c r="A3" s="27">
        <v>90</v>
      </c>
      <c r="B3" s="11" t="s">
        <v>719</v>
      </c>
      <c r="C3" s="11">
        <v>1.4120370370370368E-5</v>
      </c>
      <c r="D3" s="11">
        <v>2.4710648148148145E-4</v>
      </c>
      <c r="E3">
        <f>VLOOKUP($A3,Participants!$A:$E,4,FALSE)</f>
        <v>3</v>
      </c>
      <c r="F3" t="str">
        <f>VLOOKUP($A3,Participants!$A:$E,2,FALSE)</f>
        <v xml:space="preserve">Suri </v>
      </c>
      <c r="G3" t="str">
        <f>VLOOKUP($A3,Participants!$A:$E,3,FALSE)</f>
        <v>Mejia-Herrera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12</v>
      </c>
      <c r="M3" s="13" t="s">
        <v>116</v>
      </c>
    </row>
    <row r="4" spans="1:15">
      <c r="A4" s="27">
        <v>223</v>
      </c>
      <c r="B4" s="11" t="s">
        <v>718</v>
      </c>
      <c r="C4" s="11">
        <v>1.0532407407407406E-5</v>
      </c>
      <c r="D4" s="11">
        <v>2.5775462962962964E-4</v>
      </c>
      <c r="E4">
        <f>VLOOKUP($A4,Participants!$A:$E,4,FALSE)</f>
        <v>3</v>
      </c>
      <c r="F4" t="str">
        <f>VLOOKUP($A4,Participants!$A:$E,2,FALSE)</f>
        <v>Brynn</v>
      </c>
      <c r="G4" t="str">
        <f>VLOOKUP($A4,Participants!$A:$E,3,FALSE)</f>
        <v>Berry</v>
      </c>
      <c r="H4" t="str">
        <f>VLOOKUP($A4,Participants!$A:$E,5,FALSE)</f>
        <v>United We Run</v>
      </c>
      <c r="I4">
        <v>1</v>
      </c>
      <c r="J4">
        <f t="shared" si="0"/>
        <v>3</v>
      </c>
      <c r="K4">
        <f t="shared" si="1"/>
        <v>13</v>
      </c>
      <c r="M4" s="13" t="s">
        <v>117</v>
      </c>
    </row>
    <row r="5" spans="1:15">
      <c r="A5" s="27">
        <v>295</v>
      </c>
      <c r="B5" s="11" t="s">
        <v>717</v>
      </c>
      <c r="C5" s="11">
        <v>6.8402777777777784E-5</v>
      </c>
      <c r="D5" s="11">
        <v>3.2615740740740739E-4</v>
      </c>
      <c r="E5">
        <f>VLOOKUP($A5,Participants!$A:$E,4,FALSE)</f>
        <v>3</v>
      </c>
      <c r="F5" t="str">
        <f>VLOOKUP($A5,Participants!$A:$E,2,FALSE)</f>
        <v>Emma</v>
      </c>
      <c r="G5" t="str">
        <f>VLOOKUP($A5,Participants!$A:$E,3,FALSE)</f>
        <v>Mize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16</v>
      </c>
    </row>
    <row r="6" spans="1:15">
      <c r="B6" s="11"/>
      <c r="C6" s="11"/>
      <c r="D6" s="11"/>
      <c r="E6" t="e">
        <f>VLOOKUP($A6,Participants!$A:$E,4,FALSE)</f>
        <v>#N/A</v>
      </c>
      <c r="F6" t="e">
        <f>VLOOKUP($A6,Participants!$A:$E,2,FALSE)</f>
        <v>#N/A</v>
      </c>
      <c r="G6" t="e">
        <f>VLOOKUP($A6,Participants!$A:$E,3,FALSE)</f>
        <v>#N/A</v>
      </c>
      <c r="H6" t="e">
        <f>VLOOKUP($A6,Participants!$A:$E,5,FALSE)</f>
        <v>#N/A</v>
      </c>
      <c r="I6">
        <v>1</v>
      </c>
      <c r="J6" t="e">
        <f t="shared" si="0"/>
        <v>#N/A</v>
      </c>
      <c r="K6" t="e">
        <f t="shared" si="1"/>
        <v>#N/A</v>
      </c>
    </row>
    <row r="7" spans="1:15"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K8" t="e">
        <f t="shared" si="1"/>
        <v>#N/A</v>
      </c>
    </row>
    <row r="9" spans="1:15">
      <c r="A9" s="27">
        <v>31</v>
      </c>
      <c r="B9" s="11" t="s">
        <v>720</v>
      </c>
      <c r="C9" s="11">
        <v>2.2951388888888888E-4</v>
      </c>
      <c r="D9" s="11">
        <v>2.2951388888888888E-4</v>
      </c>
      <c r="E9">
        <f>VLOOKUP($A9,Participants!$A:$E,4,FALSE)</f>
        <v>3</v>
      </c>
      <c r="F9" t="str">
        <f>VLOOKUP($A9,Participants!$A:$E,2,FALSE)</f>
        <v>Ava</v>
      </c>
      <c r="G9" t="str">
        <f>VLOOKUP($A9,Participants!$A:$E,3,FALSE)</f>
        <v>Eckhart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8</v>
      </c>
    </row>
    <row r="10" spans="1:15">
      <c r="A10" s="27">
        <v>311</v>
      </c>
      <c r="B10" s="11" t="s">
        <v>719</v>
      </c>
      <c r="C10" s="11">
        <v>6.0185185185185185E-6</v>
      </c>
      <c r="D10" s="11">
        <v>2.3553240740740742E-4</v>
      </c>
      <c r="E10">
        <f>VLOOKUP($A10,Participants!$A:$E,4,FALSE)</f>
        <v>3</v>
      </c>
      <c r="F10" t="str">
        <f>VLOOKUP($A10,Participants!$A:$E,2,FALSE)</f>
        <v>Kristen</v>
      </c>
      <c r="G10" t="str">
        <f>VLOOKUP($A10,Participants!$A:$E,3,FALSE)</f>
        <v>Wilson</v>
      </c>
      <c r="H10" t="str">
        <f>VLOOKUP($A10,Participants!$A:$E,5,FALSE)</f>
        <v>St. Barnabas</v>
      </c>
      <c r="I10">
        <v>2</v>
      </c>
      <c r="J10">
        <f t="shared" si="2"/>
        <v>2</v>
      </c>
      <c r="K10">
        <f t="shared" si="1"/>
        <v>10</v>
      </c>
    </row>
    <row r="11" spans="1:15">
      <c r="A11" s="27">
        <v>85</v>
      </c>
      <c r="B11" s="11" t="s">
        <v>718</v>
      </c>
      <c r="C11" s="11">
        <v>1.1226851851851852E-5</v>
      </c>
      <c r="D11" s="11">
        <v>2.4675925925925923E-4</v>
      </c>
      <c r="E11">
        <f>VLOOKUP($A11,Participants!$A:$E,4,FALSE)</f>
        <v>3</v>
      </c>
      <c r="F11" t="str">
        <f>VLOOKUP($A11,Participants!$A:$E,2,FALSE)</f>
        <v xml:space="preserve">Julia </v>
      </c>
      <c r="G11" t="str">
        <f>VLOOKUP($A11,Participants!$A:$E,3,FALSE)</f>
        <v>Mayer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11</v>
      </c>
    </row>
    <row r="12" spans="1:15">
      <c r="A12" s="27">
        <v>64</v>
      </c>
      <c r="B12" s="11" t="s">
        <v>717</v>
      </c>
      <c r="C12" s="11">
        <v>2.5347222222222221E-5</v>
      </c>
      <c r="D12" s="11">
        <v>2.7222222222222226E-4</v>
      </c>
      <c r="E12">
        <f>VLOOKUP($A12,Participants!$A:$E,4,FALSE)</f>
        <v>3</v>
      </c>
      <c r="F12" t="str">
        <f>VLOOKUP($A12,Participants!$A:$E,2,FALSE)</f>
        <v>Katelyn</v>
      </c>
      <c r="G12" t="str">
        <f>VLOOKUP($A12,Participants!$A:$E,3,FALSE)</f>
        <v>Kitchens</v>
      </c>
      <c r="H12" t="str">
        <f>VLOOKUP($A12,Participants!$A:$E,5,FALSE)</f>
        <v>St Jude</v>
      </c>
      <c r="I12">
        <v>2</v>
      </c>
      <c r="J12">
        <f t="shared" si="2"/>
        <v>4</v>
      </c>
      <c r="K12">
        <f t="shared" si="1"/>
        <v>14</v>
      </c>
    </row>
    <row r="13" spans="1:15">
      <c r="B13" s="11"/>
      <c r="C13" s="11"/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2"/>
        <v>#N/A</v>
      </c>
      <c r="K13" t="e">
        <f t="shared" si="1"/>
        <v>#N/A</v>
      </c>
    </row>
    <row r="14" spans="1:15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120</v>
      </c>
      <c r="B16" s="11" t="s">
        <v>720</v>
      </c>
      <c r="C16" s="11">
        <v>1.9930555555555554E-4</v>
      </c>
      <c r="D16" s="11">
        <v>1.9930555555555554E-4</v>
      </c>
      <c r="E16">
        <f>VLOOKUP($A16,Participants!$A:$E,4,FALSE)</f>
        <v>4</v>
      </c>
      <c r="F16" t="str">
        <f>VLOOKUP($A16,Participants!$A:$E,2,FALSE)</f>
        <v xml:space="preserve">Taylor </v>
      </c>
      <c r="G16" t="str">
        <f>VLOOKUP($A16,Participants!$A:$E,3,FALSE)</f>
        <v>Seibert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1</v>
      </c>
    </row>
    <row r="17" spans="1:11">
      <c r="A17" s="27">
        <v>299</v>
      </c>
      <c r="B17" s="11" t="s">
        <v>719</v>
      </c>
      <c r="C17" s="11">
        <v>1.4467592592592591E-5</v>
      </c>
      <c r="D17" s="11">
        <v>2.1377314814814813E-4</v>
      </c>
      <c r="E17">
        <f>VLOOKUP($A17,Participants!$A:$E,4,FALSE)</f>
        <v>4</v>
      </c>
      <c r="F17" t="str">
        <f>VLOOKUP($A17,Participants!$A:$E,2,FALSE)</f>
        <v>Amaya</v>
      </c>
      <c r="G17" t="str">
        <f>VLOOKUP($A17,Participants!$A:$E,3,FALSE)</f>
        <v>Ripperger</v>
      </c>
      <c r="H17" t="str">
        <f>VLOOKUP($A17,Participants!$A:$E,5,FALSE)</f>
        <v>St. Barnabas</v>
      </c>
      <c r="I17">
        <v>3</v>
      </c>
      <c r="J17">
        <f t="shared" si="3"/>
        <v>2</v>
      </c>
      <c r="K17">
        <f t="shared" si="1"/>
        <v>3</v>
      </c>
    </row>
    <row r="18" spans="1:11">
      <c r="A18" s="27">
        <v>273</v>
      </c>
      <c r="B18" s="11" t="s">
        <v>718</v>
      </c>
      <c r="C18" s="11">
        <v>2.0833333333333334E-6</v>
      </c>
      <c r="D18" s="11">
        <v>2.1597222222222222E-4</v>
      </c>
      <c r="E18">
        <f>VLOOKUP($A18,Participants!$A:$E,4,FALSE)</f>
        <v>4</v>
      </c>
      <c r="F18" t="str">
        <f>VLOOKUP($A18,Participants!$A:$E,2,FALSE)</f>
        <v>Olivia</v>
      </c>
      <c r="G18" t="str">
        <f>VLOOKUP($A18,Participants!$A:$E,3,FALSE)</f>
        <v>Andrews</v>
      </c>
      <c r="H18" t="str">
        <f>VLOOKUP($A18,Participants!$A:$E,5,FALSE)</f>
        <v>St. Barnabas</v>
      </c>
      <c r="I18">
        <v>3</v>
      </c>
      <c r="J18">
        <f t="shared" si="3"/>
        <v>3</v>
      </c>
      <c r="K18">
        <f t="shared" si="1"/>
        <v>4</v>
      </c>
    </row>
    <row r="19" spans="1:11">
      <c r="A19" s="27">
        <v>200</v>
      </c>
      <c r="B19" s="11" t="s">
        <v>717</v>
      </c>
      <c r="C19" s="11">
        <v>6.4814814814814821E-6</v>
      </c>
      <c r="D19" s="11">
        <v>2.2245370370370369E-4</v>
      </c>
      <c r="E19">
        <f>VLOOKUP($A19,Participants!$A:$E,4,FALSE)</f>
        <v>4</v>
      </c>
      <c r="F19" t="str">
        <f>VLOOKUP($A19,Participants!$A:$E,2,FALSE)</f>
        <v>Maggie</v>
      </c>
      <c r="G19" t="str">
        <f>VLOOKUP($A19,Participants!$A:$E,3,FALSE)</f>
        <v>Shirley</v>
      </c>
      <c r="H19" t="str">
        <f>VLOOKUP($A19,Participants!$A:$E,5,FALSE)</f>
        <v>SSFC</v>
      </c>
      <c r="I19">
        <v>3</v>
      </c>
      <c r="J19">
        <f t="shared" si="3"/>
        <v>4</v>
      </c>
      <c r="K19">
        <f t="shared" si="1"/>
        <v>6</v>
      </c>
    </row>
    <row r="20" spans="1:11">
      <c r="B20" s="11"/>
      <c r="C20" s="11"/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1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A23" s="27">
        <v>307</v>
      </c>
      <c r="B23" s="11" t="s">
        <v>720</v>
      </c>
      <c r="C23" s="11">
        <v>2.1354166666666668E-4</v>
      </c>
      <c r="D23" s="11">
        <v>2.1354166666666668E-4</v>
      </c>
      <c r="E23">
        <f>VLOOKUP($A23,Participants!$A:$E,4,FALSE)</f>
        <v>4</v>
      </c>
      <c r="F23" t="str">
        <f>VLOOKUP($A23,Participants!$A:$E,2,FALSE)</f>
        <v>Bawi</v>
      </c>
      <c r="G23" t="str">
        <f>VLOOKUP($A23,Participants!$A:$E,3,FALSE)</f>
        <v>Thluai</v>
      </c>
      <c r="H23" t="str">
        <f>VLOOKUP($A23,Participants!$A:$E,5,FALSE)</f>
        <v>St. Barnabas</v>
      </c>
      <c r="I23">
        <v>4</v>
      </c>
      <c r="J23">
        <f t="shared" ref="J23:J28" si="4">RANK(D23,IF(I23=4,$D$23:$D$28,),1)</f>
        <v>1</v>
      </c>
      <c r="K23">
        <f t="shared" si="1"/>
        <v>2</v>
      </c>
    </row>
    <row r="24" spans="1:11">
      <c r="A24" s="27">
        <v>306</v>
      </c>
      <c r="B24" s="11" t="s">
        <v>719</v>
      </c>
      <c r="C24" s="11">
        <v>2.8935185185185184E-6</v>
      </c>
      <c r="D24" s="11">
        <v>2.1655092592592594E-4</v>
      </c>
      <c r="E24">
        <f>VLOOKUP($A24,Participants!$A:$E,4,FALSE)</f>
        <v>4</v>
      </c>
      <c r="F24" t="str">
        <f>VLOOKUP($A24,Participants!$A:$E,2,FALSE)</f>
        <v>Callie</v>
      </c>
      <c r="G24" t="str">
        <f>VLOOKUP($A24,Participants!$A:$E,3,FALSE)</f>
        <v>Stephenson</v>
      </c>
      <c r="H24" t="str">
        <f>VLOOKUP($A24,Participants!$A:$E,5,FALSE)</f>
        <v>St. Barnabas</v>
      </c>
      <c r="I24">
        <v>4</v>
      </c>
      <c r="J24">
        <f t="shared" si="4"/>
        <v>2</v>
      </c>
      <c r="K24">
        <f t="shared" si="1"/>
        <v>5</v>
      </c>
    </row>
    <row r="25" spans="1:11">
      <c r="A25" s="27">
        <v>281</v>
      </c>
      <c r="B25" s="11" t="s">
        <v>718</v>
      </c>
      <c r="C25" s="11">
        <v>1.0185185185185185E-5</v>
      </c>
      <c r="D25" s="11">
        <v>2.2673611111111112E-4</v>
      </c>
      <c r="E25">
        <f>VLOOKUP($A25,Participants!$A:$E,4,FALSE)</f>
        <v>4</v>
      </c>
      <c r="F25" t="str">
        <f>VLOOKUP($A25,Participants!$A:$E,2,FALSE)</f>
        <v>Stella</v>
      </c>
      <c r="G25" t="str">
        <f>VLOOKUP($A25,Participants!$A:$E,3,FALSE)</f>
        <v>Kessenich</v>
      </c>
      <c r="H25" t="str">
        <f>VLOOKUP($A25,Participants!$A:$E,5,FALSE)</f>
        <v>St. Barnabas</v>
      </c>
      <c r="I25">
        <v>4</v>
      </c>
      <c r="J25">
        <f t="shared" si="4"/>
        <v>3</v>
      </c>
      <c r="K25">
        <f t="shared" si="1"/>
        <v>7</v>
      </c>
    </row>
    <row r="26" spans="1:11">
      <c r="A26" s="27">
        <v>292</v>
      </c>
      <c r="B26" s="11" t="s">
        <v>717</v>
      </c>
      <c r="C26" s="11">
        <v>5.9259259259259253E-5</v>
      </c>
      <c r="D26" s="11">
        <v>2.8611111111111106E-4</v>
      </c>
      <c r="E26">
        <f>VLOOKUP($A26,Participants!$A:$E,4,FALSE)</f>
        <v>4</v>
      </c>
      <c r="F26" t="str">
        <f>VLOOKUP($A26,Participants!$A:$E,2,FALSE)</f>
        <v>Rylie</v>
      </c>
      <c r="G26" t="str">
        <f>VLOOKUP($A26,Participants!$A:$E,3,FALSE)</f>
        <v>Meyer</v>
      </c>
      <c r="H26" t="str">
        <f>VLOOKUP($A26,Participants!$A:$E,5,FALSE)</f>
        <v>St. Barnabas</v>
      </c>
      <c r="I26">
        <v>4</v>
      </c>
      <c r="J26">
        <f t="shared" si="4"/>
        <v>4</v>
      </c>
      <c r="K26">
        <f t="shared" si="1"/>
        <v>15</v>
      </c>
    </row>
    <row r="27" spans="1:11">
      <c r="B27" s="11"/>
      <c r="C27" s="11"/>
      <c r="D27" s="11"/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  <row r="44" spans="5:11">
      <c r="E44" s="27" t="e">
        <f>VLOOKUP($A44,Participants!$A:$E,4,FALSE)</f>
        <v>#N/A</v>
      </c>
      <c r="F44" s="27" t="e">
        <f>VLOOKUP($A44,Participants!$A:$E,2,FALSE)</f>
        <v>#N/A</v>
      </c>
      <c r="G44" s="27" t="e">
        <f>VLOOKUP($A44,Participants!$A:$E,3,FALSE)</f>
        <v>#N/A</v>
      </c>
      <c r="H44" s="27" t="e">
        <f>VLOOKUP($A44,Participants!$A:$E,5,FALSE)</f>
        <v>#N/A</v>
      </c>
      <c r="I44" s="27">
        <v>7</v>
      </c>
      <c r="J44" s="27" t="e">
        <f>RANK(D44,IF(I44=7,$D$44:$D$49,),1)</f>
        <v>#N/A</v>
      </c>
      <c r="K44" s="27" t="e">
        <f t="shared" ref="K44:K49" si="7">RANK(D44,$D$2:$D$100,1)</f>
        <v>#N/A</v>
      </c>
    </row>
    <row r="45" spans="5:11">
      <c r="E45" s="27" t="e">
        <f>VLOOKUP($A45,Participants!$A:$E,4,FALSE)</f>
        <v>#N/A</v>
      </c>
      <c r="F45" s="27" t="e">
        <f>VLOOKUP($A45,Participants!$A:$E,2,FALSE)</f>
        <v>#N/A</v>
      </c>
      <c r="G45" s="27" t="e">
        <f>VLOOKUP($A45,Participants!$A:$E,3,FALSE)</f>
        <v>#N/A</v>
      </c>
      <c r="H45" s="27" t="e">
        <f>VLOOKUP($A45,Participants!$A:$E,5,FALSE)</f>
        <v>#N/A</v>
      </c>
      <c r="I45" s="27">
        <v>7</v>
      </c>
      <c r="J45" s="27" t="e">
        <f t="shared" ref="J45:J49" si="8">RANK(D45,IF(I45=7,$D$44:$D$49,),1)</f>
        <v>#N/A</v>
      </c>
      <c r="K45" s="27" t="e">
        <f t="shared" si="7"/>
        <v>#N/A</v>
      </c>
    </row>
    <row r="46" spans="5:11">
      <c r="E46" s="27" t="e">
        <f>VLOOKUP($A46,Participants!$A:$E,4,FALSE)</f>
        <v>#N/A</v>
      </c>
      <c r="F46" s="27" t="e">
        <f>VLOOKUP($A46,Participants!$A:$E,2,FALSE)</f>
        <v>#N/A</v>
      </c>
      <c r="G46" s="27" t="e">
        <f>VLOOKUP($A46,Participants!$A:$E,3,FALSE)</f>
        <v>#N/A</v>
      </c>
      <c r="H46" s="27" t="e">
        <f>VLOOKUP($A46,Participants!$A:$E,5,FALSE)</f>
        <v>#N/A</v>
      </c>
      <c r="I46" s="27">
        <v>7</v>
      </c>
      <c r="J46" s="27" t="e">
        <f t="shared" si="8"/>
        <v>#N/A</v>
      </c>
      <c r="K46" s="27" t="e">
        <f t="shared" si="7"/>
        <v>#N/A</v>
      </c>
    </row>
    <row r="47" spans="5:11">
      <c r="E47" s="27" t="e">
        <f>VLOOKUP($A47,Participants!$A:$E,4,FALSE)</f>
        <v>#N/A</v>
      </c>
      <c r="F47" s="27" t="e">
        <f>VLOOKUP($A47,Participants!$A:$E,2,FALSE)</f>
        <v>#N/A</v>
      </c>
      <c r="G47" s="27" t="e">
        <f>VLOOKUP($A47,Participants!$A:$E,3,FALSE)</f>
        <v>#N/A</v>
      </c>
      <c r="H47" s="27" t="e">
        <f>VLOOKUP($A47,Participants!$A:$E,5,FALSE)</f>
        <v>#N/A</v>
      </c>
      <c r="I47" s="27">
        <v>7</v>
      </c>
      <c r="J47" s="27" t="e">
        <f t="shared" si="8"/>
        <v>#N/A</v>
      </c>
      <c r="K47" s="27" t="e">
        <f t="shared" si="7"/>
        <v>#N/A</v>
      </c>
    </row>
    <row r="48" spans="5:11">
      <c r="E48" s="27" t="e">
        <f>VLOOKUP($A48,Participants!$A:$E,4,FALSE)</f>
        <v>#N/A</v>
      </c>
      <c r="F48" s="27" t="e">
        <f>VLOOKUP($A48,Participants!$A:$E,2,FALSE)</f>
        <v>#N/A</v>
      </c>
      <c r="G48" s="27" t="e">
        <f>VLOOKUP($A48,Participants!$A:$E,3,FALSE)</f>
        <v>#N/A</v>
      </c>
      <c r="H48" s="27" t="e">
        <f>VLOOKUP($A48,Participants!$A:$E,5,FALSE)</f>
        <v>#N/A</v>
      </c>
      <c r="I48" s="27">
        <v>7</v>
      </c>
      <c r="J48" s="27" t="e">
        <f t="shared" si="8"/>
        <v>#N/A</v>
      </c>
      <c r="K48" s="27" t="e">
        <f t="shared" si="7"/>
        <v>#N/A</v>
      </c>
    </row>
    <row r="49" spans="5:11">
      <c r="E49" s="27" t="e">
        <f>VLOOKUP($A49,Participants!$A:$E,4,FALSE)</f>
        <v>#N/A</v>
      </c>
      <c r="F49" s="27" t="e">
        <f>VLOOKUP($A49,Participants!$A:$E,2,FALSE)</f>
        <v>#N/A</v>
      </c>
      <c r="G49" s="27" t="e">
        <f>VLOOKUP($A49,Participants!$A:$E,3,FALSE)</f>
        <v>#N/A</v>
      </c>
      <c r="H49" s="27" t="e">
        <f>VLOOKUP($A49,Participants!$A:$E,5,FALSE)</f>
        <v>#N/A</v>
      </c>
      <c r="I49" s="27">
        <v>7</v>
      </c>
      <c r="J49" s="27" t="e">
        <f t="shared" si="8"/>
        <v>#N/A</v>
      </c>
      <c r="K49" s="27" t="e">
        <f t="shared" si="7"/>
        <v>#N/A</v>
      </c>
    </row>
  </sheetData>
  <sortState xmlns:xlrd2="http://schemas.microsoft.com/office/spreadsheetml/2017/richdata2" ref="B23:D27">
    <sortCondition ref="D23:D27"/>
  </sortState>
  <dataValidations count="1">
    <dataValidation type="list" allowBlank="1" showInputMessage="1" showErrorMessage="1" errorTitle="Choose a School" error="Please choose a valid school for this Meet." promptTitle="Choose School" sqref="E2:E28 E30:E35 E37:E42 E44:E49" xr:uid="{00000000-0002-0000-2400-000000000000}">
      <formula1>Grade</formula1>
    </dataValidation>
  </dataValidations>
  <hyperlinks>
    <hyperlink ref="M1" location="'Schedule of Events'!A1" display="'Return to Schedule of Events" xr:uid="{00000000-0004-0000-2400-000000000000}"/>
    <hyperlink ref="M3" location="Participants!A1" display="Add or Update Participants" xr:uid="{00000000-0004-0000-2400-000001000000}"/>
    <hyperlink ref="M4" location="Overall!A1" display="Overall Place and Points" xr:uid="{00000000-0004-0000-2400-000002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6"/>
  <dimension ref="A1:M101"/>
  <sheetViews>
    <sheetView workbookViewId="0">
      <selection sqref="A1:E1048576"/>
    </sheetView>
  </sheetViews>
  <sheetFormatPr defaultRowHeight="15"/>
  <cols>
    <col min="1" max="1" width="7.425781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307</v>
      </c>
      <c r="B2" s="8">
        <f>MAX(C2:E2)</f>
        <v>5603</v>
      </c>
      <c r="C2" s="8">
        <v>5603</v>
      </c>
      <c r="D2" s="8"/>
      <c r="E2" s="8"/>
      <c r="F2">
        <f>VLOOKUP($A2,Participants!$A:$E,4,FALSE)</f>
        <v>4</v>
      </c>
      <c r="G2" t="str">
        <f>VLOOKUP($A2,Participants!$A:$E,2,FALSE)</f>
        <v>Bawi</v>
      </c>
      <c r="H2" t="str">
        <f>VLOOKUP($A2,Participants!$A:$E,3,FALSE)</f>
        <v>Thluai</v>
      </c>
      <c r="I2" t="str">
        <f>VLOOKUP($A2,Participants!$A:$E,5,FALSE)</f>
        <v>St. Barnabas</v>
      </c>
      <c r="J2">
        <f>RANK(B2,$B$1:$B$97,0)</f>
        <v>4</v>
      </c>
    </row>
    <row r="3" spans="1:13">
      <c r="A3" s="27">
        <v>299</v>
      </c>
      <c r="B3" s="8">
        <f t="shared" ref="B3:B66" si="0">MAX(C3:E3)</f>
        <v>6303</v>
      </c>
      <c r="C3" s="8">
        <v>6303</v>
      </c>
      <c r="D3" s="8"/>
      <c r="E3" s="8"/>
      <c r="F3">
        <f>VLOOKUP($A3,Participants!$A:$E,4,FALSE)</f>
        <v>4</v>
      </c>
      <c r="G3" t="str">
        <f>VLOOKUP($A3,Participants!$A:$E,2,FALSE)</f>
        <v>Amaya</v>
      </c>
      <c r="H3" t="str">
        <f>VLOOKUP($A3,Participants!$A:$E,3,FALSE)</f>
        <v>Ripperger</v>
      </c>
      <c r="I3" t="str">
        <f>VLOOKUP($A3,Participants!$A:$E,5,FALSE)</f>
        <v>St. Barnabas</v>
      </c>
      <c r="J3">
        <f t="shared" ref="J3:J66" si="1">RANK(B3,$B$1:$B$97,0)</f>
        <v>2</v>
      </c>
      <c r="M3" s="13" t="s">
        <v>116</v>
      </c>
    </row>
    <row r="4" spans="1:13">
      <c r="A4" s="27">
        <v>306</v>
      </c>
      <c r="B4" s="8">
        <f t="shared" si="0"/>
        <v>5900</v>
      </c>
      <c r="C4" s="8">
        <v>5900</v>
      </c>
      <c r="D4" s="8"/>
      <c r="E4" s="8"/>
      <c r="F4">
        <f>VLOOKUP($A4,Participants!$A:$E,4,FALSE)</f>
        <v>4</v>
      </c>
      <c r="G4" t="str">
        <f>VLOOKUP($A4,Participants!$A:$E,2,FALSE)</f>
        <v>Callie</v>
      </c>
      <c r="H4" t="str">
        <f>VLOOKUP($A4,Participants!$A:$E,3,FALSE)</f>
        <v>Stephenson</v>
      </c>
      <c r="I4" t="str">
        <f>VLOOKUP($A4,Participants!$A:$E,5,FALSE)</f>
        <v>St. Barnabas</v>
      </c>
      <c r="J4">
        <f t="shared" si="1"/>
        <v>3</v>
      </c>
      <c r="M4" s="13" t="s">
        <v>117</v>
      </c>
    </row>
    <row r="5" spans="1:13">
      <c r="A5" s="27">
        <v>281</v>
      </c>
      <c r="B5" s="8">
        <f t="shared" si="0"/>
        <v>7003</v>
      </c>
      <c r="C5" s="8">
        <v>7003</v>
      </c>
      <c r="D5" s="8"/>
      <c r="E5" s="8"/>
      <c r="F5">
        <f>VLOOKUP($A5,Participants!$A:$E,4,FALSE)</f>
        <v>4</v>
      </c>
      <c r="G5" t="str">
        <f>VLOOKUP($A5,Participants!$A:$E,2,FALSE)</f>
        <v>Stella</v>
      </c>
      <c r="H5" t="str">
        <f>VLOOKUP($A5,Participants!$A:$E,3,FALSE)</f>
        <v>Kessenich</v>
      </c>
      <c r="I5" t="str">
        <f>VLOOKUP($A5,Participants!$A:$E,5,FALSE)</f>
        <v>St. Barnabas</v>
      </c>
      <c r="J5">
        <f t="shared" si="1"/>
        <v>1</v>
      </c>
    </row>
    <row r="6" spans="1:13">
      <c r="A6" s="27">
        <v>45</v>
      </c>
      <c r="B6" s="8">
        <f t="shared" si="0"/>
        <v>3700</v>
      </c>
      <c r="C6" s="8">
        <v>3700</v>
      </c>
      <c r="D6" s="8"/>
      <c r="E6" s="8"/>
      <c r="F6">
        <f>VLOOKUP($A6,Participants!$A:$E,4,FALSE)</f>
        <v>4</v>
      </c>
      <c r="G6" t="str">
        <f>VLOOKUP($A6,Participants!$A:$E,2,FALSE)</f>
        <v xml:space="preserve">Sophia </v>
      </c>
      <c r="H6" t="str">
        <f>VLOOKUP($A6,Participants!$A:$E,3,FALSE)</f>
        <v>Grabczak</v>
      </c>
      <c r="I6" t="str">
        <f>VLOOKUP($A6,Participants!$A:$E,5,FALSE)</f>
        <v>St Jude</v>
      </c>
      <c r="J6">
        <f t="shared" si="1"/>
        <v>6</v>
      </c>
    </row>
    <row r="7" spans="1:13">
      <c r="A7" s="27">
        <v>144</v>
      </c>
      <c r="B7" s="8">
        <f t="shared" si="0"/>
        <v>3611</v>
      </c>
      <c r="C7" s="8">
        <v>3611</v>
      </c>
      <c r="D7" s="8"/>
      <c r="E7" s="8"/>
      <c r="F7">
        <f>VLOOKUP($A7,Participants!$A:$E,4,FALSE)</f>
        <v>4</v>
      </c>
      <c r="G7" t="str">
        <f>VLOOKUP($A7,Participants!$A:$E,2,FALSE)</f>
        <v>Corryn</v>
      </c>
      <c r="H7" t="str">
        <f>VLOOKUP($A7,Participants!$A:$E,3,FALSE)</f>
        <v>Moster</v>
      </c>
      <c r="I7" t="str">
        <f>VLOOKUP($A7,Participants!$A:$E,5,FALSE)</f>
        <v>OLG</v>
      </c>
      <c r="J7">
        <f t="shared" si="1"/>
        <v>7</v>
      </c>
    </row>
    <row r="8" spans="1:13">
      <c r="A8" s="27">
        <v>292</v>
      </c>
      <c r="B8" s="8">
        <f t="shared" si="0"/>
        <v>3806</v>
      </c>
      <c r="C8" s="8">
        <v>3806</v>
      </c>
      <c r="D8" s="8"/>
      <c r="E8" s="8"/>
      <c r="F8">
        <f>VLOOKUP($A8,Participants!$A:$E,4,FALSE)</f>
        <v>4</v>
      </c>
      <c r="G8" t="str">
        <f>VLOOKUP($A8,Participants!$A:$E,2,FALSE)</f>
        <v>Rylie</v>
      </c>
      <c r="H8" t="str">
        <f>VLOOKUP($A8,Participants!$A:$E,3,FALSE)</f>
        <v>Meyer</v>
      </c>
      <c r="I8" t="str">
        <f>VLOOKUP($A8,Participants!$A:$E,5,FALSE)</f>
        <v>St. Barnabas</v>
      </c>
      <c r="J8">
        <f t="shared" si="1"/>
        <v>5</v>
      </c>
    </row>
    <row r="9" spans="1:13">
      <c r="B9" s="8">
        <f t="shared" si="0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 t="shared" si="1"/>
        <v>8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1"/>
        <v>8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1"/>
        <v>8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1"/>
        <v>8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8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8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8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8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8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8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8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8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8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8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8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8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8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8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8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8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8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8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8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8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8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8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8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8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8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8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8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8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8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8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8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8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8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8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8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8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8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8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8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8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8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8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8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8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8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8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8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8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8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8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8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8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8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8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8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8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8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8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8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8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8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8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8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8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8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8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8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8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8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8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8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8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8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8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8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8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8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8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8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8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8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8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8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8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8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8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8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8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8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2500-000000000000}">
      <formula1>Grade</formula1>
    </dataValidation>
  </dataValidations>
  <hyperlinks>
    <hyperlink ref="M1" location="'Schedule of Events'!A1" display="'Return to Schedule of Events" xr:uid="{00000000-0004-0000-2500-000000000000}"/>
    <hyperlink ref="M3" location="Participants!A1" display="Add or Update Participants" xr:uid="{00000000-0004-0000-2500-000001000000}"/>
    <hyperlink ref="M4" location="Overall!A1" display="Overall Place and Points" xr:uid="{00000000-0004-0000-25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"/>
  <sheetViews>
    <sheetView workbookViewId="0"/>
  </sheetViews>
  <sheetFormatPr defaultRowHeight="15"/>
  <cols>
    <col min="1" max="1" width="5" bestFit="1" customWidth="1"/>
    <col min="2" max="2" width="8.7109375" bestFit="1" customWidth="1"/>
    <col min="3" max="3" width="5.28515625" bestFit="1" customWidth="1"/>
    <col min="4" max="4" width="4.7109375" bestFit="1" customWidth="1"/>
    <col min="5" max="5" width="23.140625" bestFit="1" customWidth="1"/>
    <col min="6" max="6" width="4" bestFit="1" customWidth="1"/>
    <col min="7" max="7" width="10.5703125" bestFit="1" customWidth="1"/>
    <col min="8" max="8" width="16.140625" bestFit="1" customWidth="1"/>
    <col min="9" max="9" width="12.5703125" bestFit="1" customWidth="1"/>
    <col min="10" max="10" width="15.42578125" bestFit="1" customWidth="1"/>
    <col min="11" max="11" width="4" bestFit="1" customWidth="1"/>
    <col min="12" max="12" width="7" bestFit="1" customWidth="1"/>
  </cols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/>
  <dimension ref="A1:M101"/>
  <sheetViews>
    <sheetView workbookViewId="0">
      <selection sqref="A1:E1048576"/>
    </sheetView>
  </sheetViews>
  <sheetFormatPr defaultRowHeight="15"/>
  <cols>
    <col min="1" max="1" width="7.425781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144</v>
      </c>
      <c r="B2" s="8">
        <f>MAX(C2:E2)</f>
        <v>2102</v>
      </c>
      <c r="C2" s="8">
        <v>2102</v>
      </c>
      <c r="D2" s="8"/>
      <c r="E2" s="8"/>
      <c r="F2">
        <f>VLOOKUP($A2,Participants!$A:$E,4,FALSE)</f>
        <v>4</v>
      </c>
      <c r="G2" t="str">
        <f>VLOOKUP($A2,Participants!$A:$E,2,FALSE)</f>
        <v>Corryn</v>
      </c>
      <c r="H2" t="str">
        <f>VLOOKUP($A2,Participants!$A:$E,3,FALSE)</f>
        <v>Moster</v>
      </c>
      <c r="I2" t="str">
        <f>VLOOKUP($A2,Participants!$A:$E,5,FALSE)</f>
        <v>OLG</v>
      </c>
      <c r="J2">
        <f>RANK(B2,$B$1:$B$97,0)</f>
        <v>2</v>
      </c>
    </row>
    <row r="3" spans="1:13">
      <c r="A3" s="27">
        <v>64</v>
      </c>
      <c r="B3" s="8">
        <f t="shared" ref="B3:B66" si="0">MAX(C3:E3)</f>
        <v>2611</v>
      </c>
      <c r="C3" s="8">
        <v>2611</v>
      </c>
      <c r="D3" s="8"/>
      <c r="E3" s="8"/>
      <c r="F3">
        <f>VLOOKUP($A3,Participants!$A:$E,4,FALSE)</f>
        <v>3</v>
      </c>
      <c r="G3" t="str">
        <f>VLOOKUP($A3,Participants!$A:$E,2,FALSE)</f>
        <v>Katelyn</v>
      </c>
      <c r="H3" t="str">
        <f>VLOOKUP($A3,Participants!$A:$E,3,FALSE)</f>
        <v>Kitchens</v>
      </c>
      <c r="I3" t="str">
        <f>VLOOKUP($A3,Participants!$A:$E,5,FALSE)</f>
        <v>St Jude</v>
      </c>
      <c r="J3">
        <f t="shared" ref="J3:J66" si="1">RANK(B3,$B$1:$B$97,0)</f>
        <v>1</v>
      </c>
      <c r="M3" s="13" t="s">
        <v>116</v>
      </c>
    </row>
    <row r="4" spans="1:13">
      <c r="A4" s="27">
        <v>85</v>
      </c>
      <c r="B4" s="8">
        <f t="shared" si="0"/>
        <v>1910</v>
      </c>
      <c r="C4" s="8">
        <v>1910</v>
      </c>
      <c r="D4" s="8"/>
      <c r="E4" s="8"/>
      <c r="F4">
        <f>VLOOKUP($A4,Participants!$A:$E,4,FALSE)</f>
        <v>3</v>
      </c>
      <c r="G4" t="str">
        <f>VLOOKUP($A4,Participants!$A:$E,2,FALSE)</f>
        <v xml:space="preserve">Julia </v>
      </c>
      <c r="H4" t="str">
        <f>VLOOKUP($A4,Participants!$A:$E,3,FALSE)</f>
        <v>Mayer</v>
      </c>
      <c r="I4" t="str">
        <f>VLOOKUP($A4,Participants!$A:$E,5,FALSE)</f>
        <v>St Jude</v>
      </c>
      <c r="J4">
        <f t="shared" si="1"/>
        <v>3</v>
      </c>
      <c r="M4" s="13" t="s">
        <v>117</v>
      </c>
    </row>
    <row r="5" spans="1:13">
      <c r="B5" s="8">
        <f t="shared" si="0"/>
        <v>0</v>
      </c>
      <c r="C5" s="8"/>
      <c r="D5" s="8"/>
      <c r="E5" s="8"/>
      <c r="F5" t="e">
        <f>VLOOKUP($A5,Participants!$A:$E,4,FALSE)</f>
        <v>#N/A</v>
      </c>
      <c r="G5" t="e">
        <f>VLOOKUP($A5,Participants!$A:$E,2,FALSE)</f>
        <v>#N/A</v>
      </c>
      <c r="H5" t="e">
        <f>VLOOKUP($A5,Participants!$A:$E,3,FALSE)</f>
        <v>#N/A</v>
      </c>
      <c r="I5" t="e">
        <f>VLOOKUP($A5,Participants!$A:$E,5,FALSE)</f>
        <v>#N/A</v>
      </c>
      <c r="J5">
        <f t="shared" si="1"/>
        <v>4</v>
      </c>
    </row>
    <row r="6" spans="1:13">
      <c r="B6" s="8">
        <f t="shared" si="0"/>
        <v>0</v>
      </c>
      <c r="C6" s="8"/>
      <c r="D6" s="8"/>
      <c r="E6" s="8"/>
      <c r="F6" t="e">
        <f>VLOOKUP($A6,Participants!$A:$E,4,FALSE)</f>
        <v>#N/A</v>
      </c>
      <c r="G6" t="e">
        <f>VLOOKUP($A6,Participants!$A:$E,2,FALSE)</f>
        <v>#N/A</v>
      </c>
      <c r="H6" t="e">
        <f>VLOOKUP($A6,Participants!$A:$E,3,FALSE)</f>
        <v>#N/A</v>
      </c>
      <c r="I6" t="e">
        <f>VLOOKUP($A6,Participants!$A:$E,5,FALSE)</f>
        <v>#N/A</v>
      </c>
      <c r="J6">
        <f t="shared" si="1"/>
        <v>4</v>
      </c>
    </row>
    <row r="7" spans="1:13">
      <c r="B7" s="8">
        <f t="shared" si="0"/>
        <v>0</v>
      </c>
      <c r="C7" s="8"/>
      <c r="D7" s="8"/>
      <c r="E7" s="8"/>
      <c r="F7" t="e">
        <f>VLOOKUP($A7,Participants!$A:$E,4,FALSE)</f>
        <v>#N/A</v>
      </c>
      <c r="G7" t="e">
        <f>VLOOKUP($A7,Participants!$A:$E,2,FALSE)</f>
        <v>#N/A</v>
      </c>
      <c r="H7" t="e">
        <f>VLOOKUP($A7,Participants!$A:$E,3,FALSE)</f>
        <v>#N/A</v>
      </c>
      <c r="I7" t="e">
        <f>VLOOKUP($A7,Participants!$A:$E,5,FALSE)</f>
        <v>#N/A</v>
      </c>
      <c r="J7">
        <f t="shared" si="1"/>
        <v>4</v>
      </c>
    </row>
    <row r="8" spans="1:13">
      <c r="B8" s="8">
        <f t="shared" si="0"/>
        <v>0</v>
      </c>
      <c r="C8" s="8"/>
      <c r="D8" s="8"/>
      <c r="E8" s="8"/>
      <c r="F8" t="e">
        <f>VLOOKUP($A8,Participants!$A:$E,4,FALSE)</f>
        <v>#N/A</v>
      </c>
      <c r="G8" t="e">
        <f>VLOOKUP($A8,Participants!$A:$E,2,FALSE)</f>
        <v>#N/A</v>
      </c>
      <c r="H8" t="e">
        <f>VLOOKUP($A8,Participants!$A:$E,3,FALSE)</f>
        <v>#N/A</v>
      </c>
      <c r="I8" t="e">
        <f>VLOOKUP($A8,Participants!$A:$E,5,FALSE)</f>
        <v>#N/A</v>
      </c>
      <c r="J8">
        <f t="shared" si="1"/>
        <v>4</v>
      </c>
    </row>
    <row r="9" spans="1:13">
      <c r="B9" s="8">
        <f t="shared" si="0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 t="shared" si="1"/>
        <v>4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1"/>
        <v>4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1"/>
        <v>4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1"/>
        <v>4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4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4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4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4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4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4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4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4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4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4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4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4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4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4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4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4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4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4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4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4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4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4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4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4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4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4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4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4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4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4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4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4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4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4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4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4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4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4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4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4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4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4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4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4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4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4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4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4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4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4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4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4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4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4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4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4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4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4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4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4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4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4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4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4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4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4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4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4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4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4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4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4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4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4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4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4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4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4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4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4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4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4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4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4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4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4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4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4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4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2600-000000000000}">
      <formula1>Grade</formula1>
    </dataValidation>
  </dataValidations>
  <hyperlinks>
    <hyperlink ref="M1" location="'Schedule of Events'!A1" display="'Return to Schedule of Events" xr:uid="{00000000-0004-0000-2600-000000000000}"/>
    <hyperlink ref="M3" location="Participants!A1" display="Add or Update Participants" xr:uid="{00000000-0004-0000-2600-000001000000}"/>
    <hyperlink ref="M4" location="Overall!A1" display="Overall Place and Points" xr:uid="{00000000-0004-0000-2600-000002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5"/>
  <dimension ref="A1:M101"/>
  <sheetViews>
    <sheetView workbookViewId="0">
      <selection sqref="A1:E1048576"/>
    </sheetView>
  </sheetViews>
  <sheetFormatPr defaultRowHeight="15"/>
  <cols>
    <col min="1" max="1" width="7.285156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120</v>
      </c>
      <c r="B2" s="8">
        <f>MAX(C2:E2)</f>
        <v>709</v>
      </c>
      <c r="C2" s="8">
        <v>703.75</v>
      </c>
      <c r="D2" s="8">
        <v>708.75</v>
      </c>
      <c r="E2" s="8">
        <v>709</v>
      </c>
      <c r="F2">
        <f>VLOOKUP($A2,Participants!$A:$E,4,FALSE)</f>
        <v>4</v>
      </c>
      <c r="G2" t="str">
        <f>VLOOKUP($A2,Participants!$A:$E,2,FALSE)</f>
        <v xml:space="preserve">Taylor </v>
      </c>
      <c r="H2" t="str">
        <f>VLOOKUP($A2,Participants!$A:$E,3,FALSE)</f>
        <v>Seibert</v>
      </c>
      <c r="I2" t="str">
        <f>VLOOKUP($A2,Participants!$A:$E,5,FALSE)</f>
        <v>St Jude</v>
      </c>
      <c r="J2">
        <f>RANK(B2,$B$1:$B$97,0)</f>
        <v>1</v>
      </c>
    </row>
    <row r="3" spans="1:13">
      <c r="A3" s="27">
        <v>64</v>
      </c>
      <c r="B3" s="8">
        <f t="shared" ref="B3:B66" si="0">MAX(C3:E3)</f>
        <v>410.5</v>
      </c>
      <c r="C3" s="8">
        <v>0</v>
      </c>
      <c r="D3" s="8">
        <v>0</v>
      </c>
      <c r="E3" s="8">
        <v>410.5</v>
      </c>
      <c r="F3">
        <f>VLOOKUP($A3,Participants!$A:$E,4,FALSE)</f>
        <v>3</v>
      </c>
      <c r="G3" t="str">
        <f>VLOOKUP($A3,Participants!$A:$E,2,FALSE)</f>
        <v>Katelyn</v>
      </c>
      <c r="H3" t="str">
        <f>VLOOKUP($A3,Participants!$A:$E,3,FALSE)</f>
        <v>Kitchens</v>
      </c>
      <c r="I3" t="str">
        <f>VLOOKUP($A3,Participants!$A:$E,5,FALSE)</f>
        <v>St Jude</v>
      </c>
      <c r="J3">
        <f t="shared" ref="J3:J66" si="1">RANK(B3,$B$1:$B$97,0)</f>
        <v>11</v>
      </c>
      <c r="M3" s="13" t="s">
        <v>116</v>
      </c>
    </row>
    <row r="4" spans="1:13">
      <c r="A4" s="27">
        <v>45</v>
      </c>
      <c r="B4" s="8">
        <f t="shared" si="0"/>
        <v>601.75</v>
      </c>
      <c r="C4" s="8">
        <v>505</v>
      </c>
      <c r="D4" s="8">
        <v>507.5</v>
      </c>
      <c r="E4" s="8">
        <v>601.75</v>
      </c>
      <c r="F4">
        <f>VLOOKUP($A4,Participants!$A:$E,4,FALSE)</f>
        <v>4</v>
      </c>
      <c r="G4" t="str">
        <f>VLOOKUP($A4,Participants!$A:$E,2,FALSE)</f>
        <v xml:space="preserve">Sophia </v>
      </c>
      <c r="H4" t="str">
        <f>VLOOKUP($A4,Participants!$A:$E,3,FALSE)</f>
        <v>Grabczak</v>
      </c>
      <c r="I4" t="str">
        <f>VLOOKUP($A4,Participants!$A:$E,5,FALSE)</f>
        <v>St Jude</v>
      </c>
      <c r="J4">
        <f t="shared" si="1"/>
        <v>4</v>
      </c>
      <c r="M4" s="13" t="s">
        <v>117</v>
      </c>
    </row>
    <row r="5" spans="1:13">
      <c r="A5" s="27">
        <v>31</v>
      </c>
      <c r="B5" s="8">
        <f t="shared" si="0"/>
        <v>506.5</v>
      </c>
      <c r="C5" s="8">
        <v>504.5</v>
      </c>
      <c r="D5" s="8">
        <v>505</v>
      </c>
      <c r="E5" s="8">
        <v>506.5</v>
      </c>
      <c r="F5">
        <f>VLOOKUP($A5,Participants!$A:$E,4,FALSE)</f>
        <v>3</v>
      </c>
      <c r="G5" t="str">
        <f>VLOOKUP($A5,Participants!$A:$E,2,FALSE)</f>
        <v>Ava</v>
      </c>
      <c r="H5" t="str">
        <f>VLOOKUP($A5,Participants!$A:$E,3,FALSE)</f>
        <v>Eckhart</v>
      </c>
      <c r="I5" t="str">
        <f>VLOOKUP($A5,Participants!$A:$E,5,FALSE)</f>
        <v>St Jude</v>
      </c>
      <c r="J5">
        <f t="shared" si="1"/>
        <v>5</v>
      </c>
    </row>
    <row r="6" spans="1:13">
      <c r="A6" s="27">
        <v>85</v>
      </c>
      <c r="B6" s="8">
        <f t="shared" si="0"/>
        <v>0</v>
      </c>
      <c r="C6" s="8">
        <v>0</v>
      </c>
      <c r="D6" s="8">
        <v>0</v>
      </c>
      <c r="E6" s="8">
        <v>0</v>
      </c>
      <c r="F6">
        <f>VLOOKUP($A6,Participants!$A:$E,4,FALSE)</f>
        <v>3</v>
      </c>
      <c r="G6" t="str">
        <f>VLOOKUP($A6,Participants!$A:$E,2,FALSE)</f>
        <v xml:space="preserve">Julia </v>
      </c>
      <c r="H6" t="str">
        <f>VLOOKUP($A6,Participants!$A:$E,3,FALSE)</f>
        <v>Mayer</v>
      </c>
      <c r="I6" t="str">
        <f>VLOOKUP($A6,Participants!$A:$E,5,FALSE)</f>
        <v>St Jude</v>
      </c>
      <c r="J6">
        <f t="shared" si="1"/>
        <v>14</v>
      </c>
    </row>
    <row r="7" spans="1:13">
      <c r="A7" s="27">
        <v>90</v>
      </c>
      <c r="B7" s="8">
        <f t="shared" si="0"/>
        <v>701.75</v>
      </c>
      <c r="C7" s="8">
        <v>503</v>
      </c>
      <c r="D7" s="8">
        <v>605</v>
      </c>
      <c r="E7" s="8">
        <v>701.75</v>
      </c>
      <c r="F7">
        <f>VLOOKUP($A7,Participants!$A:$E,4,FALSE)</f>
        <v>3</v>
      </c>
      <c r="G7" t="str">
        <f>VLOOKUP($A7,Participants!$A:$E,2,FALSE)</f>
        <v xml:space="preserve">Suri </v>
      </c>
      <c r="H7" t="str">
        <f>VLOOKUP($A7,Participants!$A:$E,3,FALSE)</f>
        <v>Mejia-Herrera</v>
      </c>
      <c r="I7" t="str">
        <f>VLOOKUP($A7,Participants!$A:$E,5,FALSE)</f>
        <v>St Jude</v>
      </c>
      <c r="J7">
        <f t="shared" si="1"/>
        <v>2</v>
      </c>
    </row>
    <row r="8" spans="1:13">
      <c r="A8" s="27">
        <v>193</v>
      </c>
      <c r="B8" s="8">
        <f t="shared" si="0"/>
        <v>405</v>
      </c>
      <c r="C8" s="8">
        <v>405</v>
      </c>
      <c r="D8" s="8">
        <v>0</v>
      </c>
      <c r="E8" s="8">
        <v>0</v>
      </c>
      <c r="F8">
        <f>VLOOKUP($A8,Participants!$A:$E,4,FALSE)</f>
        <v>4</v>
      </c>
      <c r="G8" t="str">
        <f>VLOOKUP($A8,Participants!$A:$E,2,FALSE)</f>
        <v>Gabrielle</v>
      </c>
      <c r="H8" t="str">
        <f>VLOOKUP($A8,Participants!$A:$E,3,FALSE)</f>
        <v>Sallee</v>
      </c>
      <c r="I8" t="str">
        <f>VLOOKUP($A8,Participants!$A:$E,5,FALSE)</f>
        <v>SSFC</v>
      </c>
      <c r="J8">
        <f t="shared" si="1"/>
        <v>13</v>
      </c>
    </row>
    <row r="9" spans="1:13">
      <c r="A9" s="27">
        <v>223</v>
      </c>
      <c r="B9" s="8">
        <f t="shared" si="0"/>
        <v>506</v>
      </c>
      <c r="C9" s="8">
        <v>0</v>
      </c>
      <c r="D9" s="8">
        <v>0</v>
      </c>
      <c r="E9" s="8">
        <v>506</v>
      </c>
      <c r="F9">
        <f>VLOOKUP($A9,Participants!$A:$E,4,FALSE)</f>
        <v>3</v>
      </c>
      <c r="G9" t="str">
        <f>VLOOKUP($A9,Participants!$A:$E,2,FALSE)</f>
        <v>Brynn</v>
      </c>
      <c r="H9" t="str">
        <f>VLOOKUP($A9,Participants!$A:$E,3,FALSE)</f>
        <v>Berry</v>
      </c>
      <c r="I9" t="str">
        <f>VLOOKUP($A9,Participants!$A:$E,5,FALSE)</f>
        <v>United We Run</v>
      </c>
      <c r="J9">
        <f t="shared" si="1"/>
        <v>6</v>
      </c>
    </row>
    <row r="10" spans="1:13">
      <c r="A10" s="27">
        <v>311</v>
      </c>
      <c r="B10" s="8">
        <f t="shared" si="0"/>
        <v>409</v>
      </c>
      <c r="C10" s="8">
        <v>409</v>
      </c>
      <c r="D10" s="8">
        <v>407.5</v>
      </c>
      <c r="E10" s="8">
        <v>406.5</v>
      </c>
      <c r="F10">
        <f>VLOOKUP($A10,Participants!$A:$E,4,FALSE)</f>
        <v>3</v>
      </c>
      <c r="G10" t="str">
        <f>VLOOKUP($A10,Participants!$A:$E,2,FALSE)</f>
        <v>Kristen</v>
      </c>
      <c r="H10" t="str">
        <f>VLOOKUP($A10,Participants!$A:$E,3,FALSE)</f>
        <v>Wilson</v>
      </c>
      <c r="I10" t="str">
        <f>VLOOKUP($A10,Participants!$A:$E,5,FALSE)</f>
        <v>St. Barnabas</v>
      </c>
      <c r="J10">
        <f t="shared" si="1"/>
        <v>12</v>
      </c>
    </row>
    <row r="11" spans="1:13">
      <c r="A11" s="27">
        <v>295</v>
      </c>
      <c r="B11" s="8">
        <f t="shared" si="0"/>
        <v>0</v>
      </c>
      <c r="C11" s="8">
        <v>0</v>
      </c>
      <c r="D11" s="8">
        <v>0</v>
      </c>
      <c r="E11" s="8">
        <v>0</v>
      </c>
      <c r="F11">
        <f>VLOOKUP($A11,Participants!$A:$E,4,FALSE)</f>
        <v>3</v>
      </c>
      <c r="G11" t="str">
        <f>VLOOKUP($A11,Participants!$A:$E,2,FALSE)</f>
        <v>Emma</v>
      </c>
      <c r="H11" t="str">
        <f>VLOOKUP($A11,Participants!$A:$E,3,FALSE)</f>
        <v>Mize</v>
      </c>
      <c r="I11" t="str">
        <f>VLOOKUP($A11,Participants!$A:$E,5,FALSE)</f>
        <v>St. Barnabas</v>
      </c>
      <c r="J11">
        <f t="shared" si="1"/>
        <v>14</v>
      </c>
    </row>
    <row r="12" spans="1:13">
      <c r="A12" s="27">
        <v>310</v>
      </c>
      <c r="B12" s="8">
        <f t="shared" si="0"/>
        <v>502.5</v>
      </c>
      <c r="C12" s="8">
        <v>500</v>
      </c>
      <c r="D12" s="8">
        <v>502.5</v>
      </c>
      <c r="E12" s="8">
        <v>0</v>
      </c>
      <c r="F12">
        <f>VLOOKUP($A12,Participants!$A:$E,4,FALSE)</f>
        <v>4</v>
      </c>
      <c r="G12" t="str">
        <f>VLOOKUP($A12,Participants!$A:$E,2,FALSE)</f>
        <v>Caroline</v>
      </c>
      <c r="H12" t="str">
        <f>VLOOKUP($A12,Participants!$A:$E,3,FALSE)</f>
        <v>Wilson</v>
      </c>
      <c r="I12" t="str">
        <f>VLOOKUP($A12,Participants!$A:$E,5,FALSE)</f>
        <v>St. Barnabas</v>
      </c>
      <c r="J12">
        <f t="shared" si="1"/>
        <v>8</v>
      </c>
    </row>
    <row r="13" spans="1:13">
      <c r="A13" s="27">
        <v>273</v>
      </c>
      <c r="B13" s="8">
        <f t="shared" si="0"/>
        <v>605.75</v>
      </c>
      <c r="C13" s="8">
        <v>603</v>
      </c>
      <c r="D13" s="8">
        <v>605.75</v>
      </c>
      <c r="E13" s="8">
        <v>0</v>
      </c>
      <c r="F13">
        <f>VLOOKUP($A13,Participants!$A:$E,4,FALSE)</f>
        <v>4</v>
      </c>
      <c r="G13" t="str">
        <f>VLOOKUP($A13,Participants!$A:$E,2,FALSE)</f>
        <v>Olivia</v>
      </c>
      <c r="H13" t="str">
        <f>VLOOKUP($A13,Participants!$A:$E,3,FALSE)</f>
        <v>Andrews</v>
      </c>
      <c r="I13" t="str">
        <f>VLOOKUP($A13,Participants!$A:$E,5,FALSE)</f>
        <v>St. Barnabas</v>
      </c>
      <c r="J13">
        <f t="shared" si="1"/>
        <v>3</v>
      </c>
    </row>
    <row r="14" spans="1:13">
      <c r="A14" s="27">
        <v>190</v>
      </c>
      <c r="B14" s="8">
        <f t="shared" si="0"/>
        <v>504.75</v>
      </c>
      <c r="C14" s="8">
        <v>404.5</v>
      </c>
      <c r="D14" s="8">
        <v>406</v>
      </c>
      <c r="E14" s="8">
        <v>504.75</v>
      </c>
      <c r="F14">
        <f>VLOOKUP($A14,Participants!$A:$E,4,FALSE)</f>
        <v>3</v>
      </c>
      <c r="G14" t="str">
        <f>VLOOKUP($A14,Participants!$A:$E,2,FALSE)</f>
        <v>Ellie</v>
      </c>
      <c r="H14" t="str">
        <f>VLOOKUP($A14,Participants!$A:$E,3,FALSE)</f>
        <v>Neufelder</v>
      </c>
      <c r="I14" t="str">
        <f>VLOOKUP($A14,Participants!$A:$E,5,FALSE)</f>
        <v>SSFC</v>
      </c>
      <c r="J14">
        <f t="shared" si="1"/>
        <v>7</v>
      </c>
    </row>
    <row r="15" spans="1:13">
      <c r="A15" s="27">
        <v>171</v>
      </c>
      <c r="B15" s="8">
        <f t="shared" si="0"/>
        <v>411</v>
      </c>
      <c r="C15" s="8">
        <v>411</v>
      </c>
      <c r="D15" s="8">
        <v>0</v>
      </c>
      <c r="E15" s="8">
        <v>408</v>
      </c>
      <c r="F15">
        <f>VLOOKUP($A15,Participants!$A:$E,4,FALSE)</f>
        <v>3</v>
      </c>
      <c r="G15" t="str">
        <f>VLOOKUP($A15,Participants!$A:$E,2,FALSE)</f>
        <v>Ava</v>
      </c>
      <c r="H15" t="str">
        <f>VLOOKUP($A15,Participants!$A:$E,3,FALSE)</f>
        <v>Giacobbe</v>
      </c>
      <c r="I15" t="str">
        <f>VLOOKUP($A15,Participants!$A:$E,5,FALSE)</f>
        <v>SSFC</v>
      </c>
      <c r="J15">
        <f t="shared" si="1"/>
        <v>10</v>
      </c>
    </row>
    <row r="16" spans="1:13">
      <c r="A16" s="27">
        <v>188</v>
      </c>
      <c r="B16" s="8">
        <f t="shared" si="0"/>
        <v>502</v>
      </c>
      <c r="C16" s="8">
        <v>408</v>
      </c>
      <c r="D16" s="8">
        <v>502</v>
      </c>
      <c r="E16" s="8">
        <v>405</v>
      </c>
      <c r="F16">
        <f>VLOOKUP($A16,Participants!$A:$E,4,FALSE)</f>
        <v>3</v>
      </c>
      <c r="G16" t="str">
        <f>VLOOKUP($A16,Participants!$A:$E,2,FALSE)</f>
        <v>Ava</v>
      </c>
      <c r="H16" t="str">
        <f>VLOOKUP($A16,Participants!$A:$E,3,FALSE)</f>
        <v>Nalley</v>
      </c>
      <c r="I16" t="str">
        <f>VLOOKUP($A16,Participants!$A:$E,5,FALSE)</f>
        <v>SSFC</v>
      </c>
      <c r="J16">
        <f t="shared" si="1"/>
        <v>9</v>
      </c>
    </row>
    <row r="17" spans="1:10">
      <c r="A17" s="27">
        <v>191</v>
      </c>
      <c r="B17" s="8">
        <f t="shared" si="0"/>
        <v>0</v>
      </c>
      <c r="C17" s="8">
        <v>0</v>
      </c>
      <c r="D17" s="8">
        <v>0</v>
      </c>
      <c r="E17" s="8">
        <v>0</v>
      </c>
      <c r="F17">
        <f>VLOOKUP($A17,Participants!$A:$E,4,FALSE)</f>
        <v>4</v>
      </c>
      <c r="G17" t="str">
        <f>VLOOKUP($A17,Participants!$A:$E,2,FALSE)</f>
        <v>Lillie</v>
      </c>
      <c r="H17" t="str">
        <f>VLOOKUP($A17,Participants!$A:$E,3,FALSE)</f>
        <v>Neufelder</v>
      </c>
      <c r="I17" t="str">
        <f>VLOOKUP($A17,Participants!$A:$E,5,FALSE)</f>
        <v>SSFC</v>
      </c>
      <c r="J17">
        <f t="shared" si="1"/>
        <v>14</v>
      </c>
    </row>
    <row r="18" spans="1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14</v>
      </c>
    </row>
    <row r="19" spans="1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14</v>
      </c>
    </row>
    <row r="20" spans="1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14</v>
      </c>
    </row>
    <row r="21" spans="1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14</v>
      </c>
    </row>
    <row r="22" spans="1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14</v>
      </c>
    </row>
    <row r="23" spans="1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14</v>
      </c>
    </row>
    <row r="24" spans="1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14</v>
      </c>
    </row>
    <row r="25" spans="1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14</v>
      </c>
    </row>
    <row r="26" spans="1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14</v>
      </c>
    </row>
    <row r="27" spans="1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14</v>
      </c>
    </row>
    <row r="28" spans="1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14</v>
      </c>
    </row>
    <row r="29" spans="1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14</v>
      </c>
    </row>
    <row r="30" spans="1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14</v>
      </c>
    </row>
    <row r="31" spans="1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14</v>
      </c>
    </row>
    <row r="32" spans="1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14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14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14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14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14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14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14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14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14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14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14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14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14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14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14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14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14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14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14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14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14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14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14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14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14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14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14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14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14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14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14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14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14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14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14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14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14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14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14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14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14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14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14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14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14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14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14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14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14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14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14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14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14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14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14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14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14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14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14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14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14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14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14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14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14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14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14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14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14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14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2700-000000000000}">
      <formula1>Grade</formula1>
    </dataValidation>
  </dataValidations>
  <hyperlinks>
    <hyperlink ref="M1" location="'Schedule of Events'!A1" display="'Return to Schedule of Events" xr:uid="{00000000-0004-0000-2700-000000000000}"/>
    <hyperlink ref="M3" location="Participants!A1" display="Add or Update Participants" xr:uid="{00000000-0004-0000-2700-000001000000}"/>
    <hyperlink ref="M4" location="Overall!A1" display="Overall Place and Points" xr:uid="{00000000-0004-0000-2700-000002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9"/>
  <dimension ref="A1:M101"/>
  <sheetViews>
    <sheetView workbookViewId="0">
      <selection sqref="A1:E1048576"/>
    </sheetView>
  </sheetViews>
  <sheetFormatPr defaultRowHeight="15"/>
  <cols>
    <col min="1" max="1" width="10.425781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9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  <col min="25" max="25" width="6.5703125" customWidth="1"/>
  </cols>
  <sheetData>
    <row r="1" spans="1:13" ht="45">
      <c r="A1" s="9" t="s">
        <v>52</v>
      </c>
      <c r="B1" s="9" t="s">
        <v>55</v>
      </c>
      <c r="C1" s="9"/>
      <c r="D1" s="9"/>
      <c r="E1" s="9"/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171</v>
      </c>
      <c r="B2" s="8" t="s">
        <v>721</v>
      </c>
      <c r="C2" s="8"/>
      <c r="D2" s="8"/>
      <c r="E2" s="8"/>
      <c r="F2">
        <f>VLOOKUP($A2,Participants!$A:$E,4,FALSE)</f>
        <v>3</v>
      </c>
      <c r="G2" t="str">
        <f>VLOOKUP($A2,Participants!$A:$E,2,FALSE)</f>
        <v>Ava</v>
      </c>
      <c r="H2" t="str">
        <f>VLOOKUP($A2,Participants!$A:$E,3,FALSE)</f>
        <v>Giacobbe</v>
      </c>
      <c r="I2" t="str">
        <f>VLOOKUP($A2,Participants!$A:$E,5,FALSE)</f>
        <v>SSFC</v>
      </c>
      <c r="J2" t="e">
        <f>RANK(B2,$B$1:$B$97,0)</f>
        <v>#VALUE!</v>
      </c>
    </row>
    <row r="3" spans="1:13">
      <c r="A3" s="27">
        <v>148</v>
      </c>
      <c r="B3" s="8">
        <v>302</v>
      </c>
      <c r="C3" s="8"/>
      <c r="D3" s="8"/>
      <c r="E3" s="8"/>
      <c r="F3">
        <f>VLOOKUP($A3,Participants!$A:$E,4,FALSE)</f>
        <v>3</v>
      </c>
      <c r="G3" t="str">
        <f>VLOOKUP($A3,Participants!$A:$E,2,FALSE)</f>
        <v>Evelynn</v>
      </c>
      <c r="H3" t="str">
        <f>VLOOKUP($A3,Participants!$A:$E,3,FALSE)</f>
        <v>Vermillion</v>
      </c>
      <c r="I3" t="str">
        <f>VLOOKUP($A3,Participants!$A:$E,5,FALSE)</f>
        <v>OLG</v>
      </c>
      <c r="J3">
        <f t="shared" ref="J3:J66" si="0">RANK(B3,$B$1:$B$97,0)</f>
        <v>1</v>
      </c>
      <c r="M3" s="13" t="s">
        <v>116</v>
      </c>
    </row>
    <row r="4" spans="1:13">
      <c r="A4" s="27">
        <v>191</v>
      </c>
      <c r="B4" s="8">
        <v>300</v>
      </c>
      <c r="C4" s="8"/>
      <c r="D4" s="8"/>
      <c r="E4" s="8"/>
      <c r="F4">
        <f>VLOOKUP($A4,Participants!$A:$E,4,FALSE)</f>
        <v>4</v>
      </c>
      <c r="G4" t="str">
        <f>VLOOKUP($A4,Participants!$A:$E,2,FALSE)</f>
        <v>Lillie</v>
      </c>
      <c r="H4" t="str">
        <f>VLOOKUP($A4,Participants!$A:$E,3,FALSE)</f>
        <v>Neufelder</v>
      </c>
      <c r="I4" t="str">
        <f>VLOOKUP($A4,Participants!$A:$E,5,FALSE)</f>
        <v>SSFC</v>
      </c>
      <c r="J4">
        <f t="shared" si="0"/>
        <v>2</v>
      </c>
      <c r="M4" s="13" t="s">
        <v>117</v>
      </c>
    </row>
    <row r="5" spans="1:13">
      <c r="A5" s="27">
        <v>188</v>
      </c>
      <c r="B5" s="8" t="s">
        <v>721</v>
      </c>
      <c r="C5" s="8"/>
      <c r="D5" s="8"/>
      <c r="E5" s="8"/>
      <c r="F5">
        <f>VLOOKUP($A5,Participants!$A:$E,4,FALSE)</f>
        <v>3</v>
      </c>
      <c r="G5" t="str">
        <f>VLOOKUP($A5,Participants!$A:$E,2,FALSE)</f>
        <v>Ava</v>
      </c>
      <c r="H5" t="str">
        <f>VLOOKUP($A5,Participants!$A:$E,3,FALSE)</f>
        <v>Nalley</v>
      </c>
      <c r="I5" t="str">
        <f>VLOOKUP($A5,Participants!$A:$E,5,FALSE)</f>
        <v>SSFC</v>
      </c>
      <c r="J5" t="e">
        <f t="shared" si="0"/>
        <v>#VALUE!</v>
      </c>
    </row>
    <row r="6" spans="1:13">
      <c r="A6" s="27">
        <v>190</v>
      </c>
      <c r="B6" s="8" t="s">
        <v>721</v>
      </c>
      <c r="C6" s="8"/>
      <c r="D6" s="8"/>
      <c r="E6" s="8"/>
      <c r="F6">
        <f>VLOOKUP($A6,Participants!$A:$E,4,FALSE)</f>
        <v>3</v>
      </c>
      <c r="G6" t="str">
        <f>VLOOKUP($A6,Participants!$A:$E,2,FALSE)</f>
        <v>Ellie</v>
      </c>
      <c r="H6" t="str">
        <f>VLOOKUP($A6,Participants!$A:$E,3,FALSE)</f>
        <v>Neufelder</v>
      </c>
      <c r="I6" t="str">
        <f>VLOOKUP($A6,Participants!$A:$E,5,FALSE)</f>
        <v>SSFC</v>
      </c>
      <c r="J6" t="e">
        <f t="shared" si="0"/>
        <v>#VALUE!</v>
      </c>
    </row>
    <row r="7" spans="1:13">
      <c r="A7" s="27">
        <v>241</v>
      </c>
      <c r="B7" s="8" t="s">
        <v>721</v>
      </c>
      <c r="C7" s="8"/>
      <c r="D7" s="8"/>
      <c r="E7" s="8"/>
      <c r="F7">
        <f>VLOOKUP($A7,Participants!$A:$E,4,FALSE)</f>
        <v>4</v>
      </c>
      <c r="G7" t="str">
        <f>VLOOKUP($A7,Participants!$A:$E,2,FALSE)</f>
        <v>Ella</v>
      </c>
      <c r="H7" t="str">
        <f>VLOOKUP($A7,Participants!$A:$E,3,FALSE)</f>
        <v>Johnson</v>
      </c>
      <c r="I7" t="str">
        <f>VLOOKUP($A7,Participants!$A:$E,5,FALSE)</f>
        <v>United We Run</v>
      </c>
      <c r="J7" t="e">
        <f t="shared" si="0"/>
        <v>#VALUE!</v>
      </c>
    </row>
    <row r="8" spans="1:13">
      <c r="A8" s="27">
        <v>292</v>
      </c>
      <c r="B8" s="8" t="s">
        <v>721</v>
      </c>
      <c r="C8" s="8"/>
      <c r="D8" s="8"/>
      <c r="E8" s="8"/>
      <c r="F8">
        <f>VLOOKUP($A8,Participants!$A:$E,4,FALSE)</f>
        <v>4</v>
      </c>
      <c r="G8" t="str">
        <f>VLOOKUP($A8,Participants!$A:$E,2,FALSE)</f>
        <v>Rylie</v>
      </c>
      <c r="H8" t="str">
        <f>VLOOKUP($A8,Participants!$A:$E,3,FALSE)</f>
        <v>Meyer</v>
      </c>
      <c r="I8" t="str">
        <f>VLOOKUP($A8,Participants!$A:$E,5,FALSE)</f>
        <v>St. Barnabas</v>
      </c>
      <c r="J8" t="e">
        <f t="shared" si="0"/>
        <v>#VALUE!</v>
      </c>
    </row>
    <row r="9" spans="1:13">
      <c r="B9" s="8"/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 t="e">
        <f t="shared" si="0"/>
        <v>#N/A</v>
      </c>
    </row>
    <row r="10" spans="1:13">
      <c r="B10" s="8"/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 t="e">
        <f t="shared" si="0"/>
        <v>#N/A</v>
      </c>
    </row>
    <row r="11" spans="1:13">
      <c r="B11" s="8"/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 t="e">
        <f t="shared" si="0"/>
        <v>#N/A</v>
      </c>
    </row>
    <row r="12" spans="1:13">
      <c r="B12" s="8"/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 t="e">
        <f t="shared" si="0"/>
        <v>#N/A</v>
      </c>
    </row>
    <row r="13" spans="1:13">
      <c r="B13" s="8"/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 t="e">
        <f t="shared" si="0"/>
        <v>#N/A</v>
      </c>
    </row>
    <row r="14" spans="1:13">
      <c r="B14" s="8"/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 t="e">
        <f t="shared" si="0"/>
        <v>#N/A</v>
      </c>
    </row>
    <row r="15" spans="1:13">
      <c r="B15" s="8"/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 t="e">
        <f t="shared" si="0"/>
        <v>#N/A</v>
      </c>
    </row>
    <row r="16" spans="1:13">
      <c r="B16" s="8"/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 t="e">
        <f t="shared" si="0"/>
        <v>#N/A</v>
      </c>
    </row>
    <row r="17" spans="2:10">
      <c r="B17" s="8"/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 t="e">
        <f t="shared" si="0"/>
        <v>#N/A</v>
      </c>
    </row>
    <row r="18" spans="2:10">
      <c r="B18" s="8"/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 t="e">
        <f t="shared" si="0"/>
        <v>#N/A</v>
      </c>
    </row>
    <row r="19" spans="2:10">
      <c r="B19" s="8"/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 t="e">
        <f t="shared" si="0"/>
        <v>#N/A</v>
      </c>
    </row>
    <row r="20" spans="2:10">
      <c r="B20" s="8"/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 t="e">
        <f t="shared" si="0"/>
        <v>#N/A</v>
      </c>
    </row>
    <row r="21" spans="2:10">
      <c r="B21" s="8"/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 t="e">
        <f t="shared" si="0"/>
        <v>#N/A</v>
      </c>
    </row>
    <row r="22" spans="2:10">
      <c r="B22" s="8"/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 t="e">
        <f t="shared" si="0"/>
        <v>#N/A</v>
      </c>
    </row>
    <row r="23" spans="2:10">
      <c r="B23" s="8"/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 t="e">
        <f t="shared" si="0"/>
        <v>#N/A</v>
      </c>
    </row>
    <row r="24" spans="2:10">
      <c r="B24" s="8"/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 t="e">
        <f t="shared" si="0"/>
        <v>#N/A</v>
      </c>
    </row>
    <row r="25" spans="2:10">
      <c r="B25" s="8"/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 t="e">
        <f t="shared" si="0"/>
        <v>#N/A</v>
      </c>
    </row>
    <row r="26" spans="2:10">
      <c r="B26" s="8"/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 t="e">
        <f t="shared" si="0"/>
        <v>#N/A</v>
      </c>
    </row>
    <row r="27" spans="2:10">
      <c r="B27" s="8"/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 t="e">
        <f t="shared" si="0"/>
        <v>#N/A</v>
      </c>
    </row>
    <row r="28" spans="2:10">
      <c r="B28" s="8"/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 t="e">
        <f t="shared" si="0"/>
        <v>#N/A</v>
      </c>
    </row>
    <row r="29" spans="2:10">
      <c r="B29" s="8"/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 t="e">
        <f t="shared" si="0"/>
        <v>#N/A</v>
      </c>
    </row>
    <row r="30" spans="2:10">
      <c r="B30" s="8"/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 t="e">
        <f t="shared" si="0"/>
        <v>#N/A</v>
      </c>
    </row>
    <row r="31" spans="2:10">
      <c r="B31" s="8"/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 t="e">
        <f t="shared" si="0"/>
        <v>#N/A</v>
      </c>
    </row>
    <row r="32" spans="2:10">
      <c r="B32" s="8"/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 t="e">
        <f t="shared" si="0"/>
        <v>#N/A</v>
      </c>
    </row>
    <row r="33" spans="2:10">
      <c r="B33" s="8"/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 t="e">
        <f t="shared" si="0"/>
        <v>#N/A</v>
      </c>
    </row>
    <row r="34" spans="2:10">
      <c r="B34" s="8"/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 t="e">
        <f t="shared" si="0"/>
        <v>#N/A</v>
      </c>
    </row>
    <row r="35" spans="2:10">
      <c r="B35" s="8"/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 t="e">
        <f t="shared" si="0"/>
        <v>#N/A</v>
      </c>
    </row>
    <row r="36" spans="2:10">
      <c r="B36" s="8"/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 t="e">
        <f t="shared" si="0"/>
        <v>#N/A</v>
      </c>
    </row>
    <row r="37" spans="2:10">
      <c r="B37" s="8"/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 t="e">
        <f t="shared" si="0"/>
        <v>#N/A</v>
      </c>
    </row>
    <row r="38" spans="2:10">
      <c r="B38" s="8"/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 t="e">
        <f t="shared" si="0"/>
        <v>#N/A</v>
      </c>
    </row>
    <row r="39" spans="2:10">
      <c r="B39" s="8"/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 t="e">
        <f t="shared" si="0"/>
        <v>#N/A</v>
      </c>
    </row>
    <row r="40" spans="2:10">
      <c r="B40" s="8"/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 t="e">
        <f t="shared" si="0"/>
        <v>#N/A</v>
      </c>
    </row>
    <row r="41" spans="2:10">
      <c r="B41" s="8"/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 t="e">
        <f t="shared" si="0"/>
        <v>#N/A</v>
      </c>
    </row>
    <row r="42" spans="2:10">
      <c r="B42" s="8"/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 t="e">
        <f t="shared" si="0"/>
        <v>#N/A</v>
      </c>
    </row>
    <row r="43" spans="2:10">
      <c r="B43" s="8"/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 t="e">
        <f t="shared" si="0"/>
        <v>#N/A</v>
      </c>
    </row>
    <row r="44" spans="2:10">
      <c r="B44" s="8"/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 t="e">
        <f t="shared" si="0"/>
        <v>#N/A</v>
      </c>
    </row>
    <row r="45" spans="2:10">
      <c r="B45" s="8"/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 t="e">
        <f t="shared" si="0"/>
        <v>#N/A</v>
      </c>
    </row>
    <row r="46" spans="2:10">
      <c r="B46" s="8"/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 t="e">
        <f t="shared" si="0"/>
        <v>#N/A</v>
      </c>
    </row>
    <row r="47" spans="2:10">
      <c r="B47" s="8"/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 t="e">
        <f t="shared" si="0"/>
        <v>#N/A</v>
      </c>
    </row>
    <row r="48" spans="2:10">
      <c r="B48" s="8"/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 t="e">
        <f t="shared" si="0"/>
        <v>#N/A</v>
      </c>
    </row>
    <row r="49" spans="2:10">
      <c r="B49" s="8"/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 t="e">
        <f t="shared" si="0"/>
        <v>#N/A</v>
      </c>
    </row>
    <row r="50" spans="2:10">
      <c r="B50" s="8"/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 t="e">
        <f t="shared" si="0"/>
        <v>#N/A</v>
      </c>
    </row>
    <row r="51" spans="2:10">
      <c r="B51" s="8"/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 t="e">
        <f t="shared" si="0"/>
        <v>#N/A</v>
      </c>
    </row>
    <row r="52" spans="2:10">
      <c r="B52" s="8"/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 t="e">
        <f t="shared" si="0"/>
        <v>#N/A</v>
      </c>
    </row>
    <row r="53" spans="2:10">
      <c r="B53" s="8"/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 t="e">
        <f t="shared" si="0"/>
        <v>#N/A</v>
      </c>
    </row>
    <row r="54" spans="2:10">
      <c r="B54" s="8"/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 t="e">
        <f t="shared" si="0"/>
        <v>#N/A</v>
      </c>
    </row>
    <row r="55" spans="2:10">
      <c r="B55" s="8"/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 t="e">
        <f t="shared" si="0"/>
        <v>#N/A</v>
      </c>
    </row>
    <row r="56" spans="2:10">
      <c r="B56" s="8"/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 t="e">
        <f t="shared" si="0"/>
        <v>#N/A</v>
      </c>
    </row>
    <row r="57" spans="2:10">
      <c r="B57" s="8"/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 t="e">
        <f t="shared" si="0"/>
        <v>#N/A</v>
      </c>
    </row>
    <row r="58" spans="2:10">
      <c r="B58" s="8"/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 t="e">
        <f t="shared" si="0"/>
        <v>#N/A</v>
      </c>
    </row>
    <row r="59" spans="2:10">
      <c r="B59" s="8"/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 t="e">
        <f t="shared" si="0"/>
        <v>#N/A</v>
      </c>
    </row>
    <row r="60" spans="2:10">
      <c r="B60" s="8"/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 t="e">
        <f t="shared" si="0"/>
        <v>#N/A</v>
      </c>
    </row>
    <row r="61" spans="2:10">
      <c r="B61" s="8"/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 t="e">
        <f t="shared" si="0"/>
        <v>#N/A</v>
      </c>
    </row>
    <row r="62" spans="2:10">
      <c r="B62" s="8"/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 t="e">
        <f t="shared" si="0"/>
        <v>#N/A</v>
      </c>
    </row>
    <row r="63" spans="2:10">
      <c r="B63" s="8"/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 t="e">
        <f t="shared" si="0"/>
        <v>#N/A</v>
      </c>
    </row>
    <row r="64" spans="2:10">
      <c r="B64" s="8"/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 t="e">
        <f t="shared" si="0"/>
        <v>#N/A</v>
      </c>
    </row>
    <row r="65" spans="2:10">
      <c r="B65" s="8"/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 t="e">
        <f t="shared" si="0"/>
        <v>#N/A</v>
      </c>
    </row>
    <row r="66" spans="2:10">
      <c r="B66" s="8"/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 t="e">
        <f t="shared" si="0"/>
        <v>#N/A</v>
      </c>
    </row>
    <row r="67" spans="2:10">
      <c r="B67" s="8"/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 t="e">
        <f t="shared" ref="J67:J98" si="1">RANK(B67,$B$1:$B$97,0)</f>
        <v>#N/A</v>
      </c>
    </row>
    <row r="68" spans="2:10">
      <c r="B68" s="8"/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 t="e">
        <f t="shared" si="1"/>
        <v>#N/A</v>
      </c>
    </row>
    <row r="69" spans="2:10">
      <c r="B69" s="8"/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 t="e">
        <f t="shared" si="1"/>
        <v>#N/A</v>
      </c>
    </row>
    <row r="70" spans="2:10">
      <c r="B70" s="8"/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 t="e">
        <f t="shared" si="1"/>
        <v>#N/A</v>
      </c>
    </row>
    <row r="71" spans="2:10">
      <c r="B71" s="8"/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 t="e">
        <f t="shared" si="1"/>
        <v>#N/A</v>
      </c>
    </row>
    <row r="72" spans="2:10">
      <c r="B72" s="8"/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 t="e">
        <f t="shared" si="1"/>
        <v>#N/A</v>
      </c>
    </row>
    <row r="73" spans="2:10">
      <c r="B73" s="8"/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 t="e">
        <f t="shared" si="1"/>
        <v>#N/A</v>
      </c>
    </row>
    <row r="74" spans="2:10">
      <c r="B74" s="8"/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 t="e">
        <f t="shared" si="1"/>
        <v>#N/A</v>
      </c>
    </row>
    <row r="75" spans="2:10">
      <c r="B75" s="8"/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 t="e">
        <f t="shared" si="1"/>
        <v>#N/A</v>
      </c>
    </row>
    <row r="76" spans="2:10">
      <c r="B76" s="8"/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 t="e">
        <f t="shared" si="1"/>
        <v>#N/A</v>
      </c>
    </row>
    <row r="77" spans="2:10">
      <c r="B77" s="8"/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 t="e">
        <f t="shared" si="1"/>
        <v>#N/A</v>
      </c>
    </row>
    <row r="78" spans="2:10">
      <c r="B78" s="8"/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 t="e">
        <f t="shared" si="1"/>
        <v>#N/A</v>
      </c>
    </row>
    <row r="79" spans="2:10">
      <c r="B79" s="8"/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 t="e">
        <f t="shared" si="1"/>
        <v>#N/A</v>
      </c>
    </row>
    <row r="80" spans="2:10">
      <c r="B80" s="8"/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 t="e">
        <f t="shared" si="1"/>
        <v>#N/A</v>
      </c>
    </row>
    <row r="81" spans="2:10">
      <c r="B81" s="8"/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 t="e">
        <f t="shared" si="1"/>
        <v>#N/A</v>
      </c>
    </row>
    <row r="82" spans="2:10">
      <c r="B82" s="8"/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 t="e">
        <f t="shared" si="1"/>
        <v>#N/A</v>
      </c>
    </row>
    <row r="83" spans="2:10">
      <c r="B83" s="8"/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 t="e">
        <f t="shared" si="1"/>
        <v>#N/A</v>
      </c>
    </row>
    <row r="84" spans="2:10">
      <c r="B84" s="8"/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 t="e">
        <f t="shared" si="1"/>
        <v>#N/A</v>
      </c>
    </row>
    <row r="85" spans="2:10">
      <c r="B85" s="8"/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 t="e">
        <f t="shared" si="1"/>
        <v>#N/A</v>
      </c>
    </row>
    <row r="86" spans="2:10">
      <c r="B86" s="8"/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 t="e">
        <f t="shared" si="1"/>
        <v>#N/A</v>
      </c>
    </row>
    <row r="87" spans="2:10">
      <c r="B87" s="8"/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 t="e">
        <f t="shared" si="1"/>
        <v>#N/A</v>
      </c>
    </row>
    <row r="88" spans="2:10">
      <c r="B88" s="8"/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 t="e">
        <f t="shared" si="1"/>
        <v>#N/A</v>
      </c>
    </row>
    <row r="89" spans="2:10">
      <c r="B89" s="8"/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 t="e">
        <f t="shared" si="1"/>
        <v>#N/A</v>
      </c>
    </row>
    <row r="90" spans="2:10">
      <c r="B90" s="8"/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 t="e">
        <f t="shared" si="1"/>
        <v>#N/A</v>
      </c>
    </row>
    <row r="91" spans="2:10">
      <c r="B91" s="8"/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 t="e">
        <f t="shared" si="1"/>
        <v>#N/A</v>
      </c>
    </row>
    <row r="92" spans="2:10">
      <c r="B92" s="8"/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 t="e">
        <f t="shared" si="1"/>
        <v>#N/A</v>
      </c>
    </row>
    <row r="93" spans="2:10">
      <c r="B93" s="8"/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 t="e">
        <f t="shared" si="1"/>
        <v>#N/A</v>
      </c>
    </row>
    <row r="94" spans="2:10">
      <c r="B94" s="8"/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 t="e">
        <f t="shared" si="1"/>
        <v>#N/A</v>
      </c>
    </row>
    <row r="95" spans="2:10">
      <c r="B95" s="8"/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 t="e">
        <f t="shared" si="1"/>
        <v>#N/A</v>
      </c>
    </row>
    <row r="96" spans="2:10">
      <c r="B96" s="8"/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 t="e">
        <f t="shared" si="1"/>
        <v>#N/A</v>
      </c>
    </row>
    <row r="97" spans="2:10">
      <c r="B97" s="8"/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 t="e">
        <f t="shared" si="1"/>
        <v>#N/A</v>
      </c>
    </row>
    <row r="98" spans="2:10">
      <c r="B98" s="8"/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 t="e">
        <f t="shared" si="1"/>
        <v>#N/A</v>
      </c>
    </row>
    <row r="99" spans="2:10">
      <c r="G99" s="1"/>
      <c r="H99" s="1"/>
      <c r="I99" s="1"/>
    </row>
    <row r="100" spans="2:10">
      <c r="G100" s="1"/>
      <c r="H100" s="1"/>
      <c r="I100" s="1"/>
    </row>
    <row r="101" spans="2:10">
      <c r="G101" s="1"/>
      <c r="H101" s="1"/>
      <c r="I101" s="1"/>
    </row>
  </sheetData>
  <dataValidations count="1">
    <dataValidation type="list" allowBlank="1" showInputMessage="1" showErrorMessage="1" errorTitle="Choose a School" error="Please choose a valid school for this Meet." promptTitle="Choose School" sqref="F2:F98" xr:uid="{00000000-0002-0000-2800-000000000000}">
      <formula1>Grade</formula1>
    </dataValidation>
  </dataValidations>
  <hyperlinks>
    <hyperlink ref="M1" location="'Schedule of Events'!A1" display="'Return to Schedule of Events" xr:uid="{00000000-0004-0000-2800-000000000000}"/>
    <hyperlink ref="M3" location="Participants!A1" display="Add or Update Participants" xr:uid="{00000000-0004-0000-2800-000001000000}"/>
    <hyperlink ref="M4" location="Overall!A1" display="Overall Place and Points" xr:uid="{00000000-0004-0000-2800-000002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4"/>
  <dimension ref="A1:M43"/>
  <sheetViews>
    <sheetView workbookViewId="0">
      <selection sqref="A1:A1048576"/>
    </sheetView>
  </sheetViews>
  <sheetFormatPr defaultRowHeight="15"/>
  <cols>
    <col min="1" max="1" width="8.7109375" style="27"/>
    <col min="2" max="2" width="10" style="27" customWidth="1"/>
    <col min="3" max="3" width="0" style="27" hidden="1" customWidth="1"/>
    <col min="4" max="4" width="12.5703125" customWidth="1"/>
    <col min="13" max="13" width="27" bestFit="1" customWidth="1"/>
  </cols>
  <sheetData>
    <row r="1" spans="1:13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</row>
    <row r="2" spans="1:13">
      <c r="A2" s="27">
        <v>123</v>
      </c>
      <c r="B2" s="11" t="s">
        <v>720</v>
      </c>
      <c r="C2" s="11">
        <v>8.8067129629629639E-4</v>
      </c>
      <c r="D2" s="11">
        <v>8.8067129629629639E-4</v>
      </c>
      <c r="E2">
        <f>VLOOKUP($A2,Participants!$A:$E,4,FALSE)</f>
        <v>5</v>
      </c>
      <c r="F2" t="str">
        <f>VLOOKUP($A2,Participants!$A:$E,2,FALSE)</f>
        <v>Nora</v>
      </c>
      <c r="G2" t="str">
        <f>VLOOKUP($A2,Participants!$A:$E,3,FALSE)</f>
        <v>Smith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 t="shared" ref="K2:K8" si="1">RANK(D2,$D$2:$D$101,1)</f>
        <v>2</v>
      </c>
    </row>
    <row r="3" spans="1:13">
      <c r="A3" s="27">
        <v>116</v>
      </c>
      <c r="B3" s="11" t="s">
        <v>719</v>
      </c>
      <c r="C3" s="11">
        <v>1.1898148148148147E-4</v>
      </c>
      <c r="D3" s="11">
        <v>9.9976851851851854E-4</v>
      </c>
      <c r="E3">
        <f>VLOOKUP($A3,Participants!$A:$E,4,FALSE)</f>
        <v>5</v>
      </c>
      <c r="F3" t="str">
        <f>VLOOKUP($A3,Participants!$A:$E,2,FALSE)</f>
        <v>Aleigha</v>
      </c>
      <c r="G3" t="str">
        <f>VLOOKUP($A3,Participants!$A:$E,3,FALSE)</f>
        <v>Schoettle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si="1"/>
        <v>6</v>
      </c>
      <c r="M3" s="13" t="s">
        <v>116</v>
      </c>
    </row>
    <row r="4" spans="1:13">
      <c r="A4" s="27">
        <v>255</v>
      </c>
      <c r="B4" s="11" t="s">
        <v>718</v>
      </c>
      <c r="C4" s="11">
        <v>7.3148148148148153E-5</v>
      </c>
      <c r="D4" s="11">
        <v>1.0729166666666667E-3</v>
      </c>
      <c r="E4">
        <f>VLOOKUP($A4,Participants!$A:$E,4,FALSE)</f>
        <v>5</v>
      </c>
      <c r="F4" t="str">
        <f>VLOOKUP($A4,Participants!$A:$E,2,FALSE)</f>
        <v>Ava</v>
      </c>
      <c r="G4" t="str">
        <f>VLOOKUP($A4,Participants!$A:$E,3,FALSE)</f>
        <v>Price</v>
      </c>
      <c r="H4" t="str">
        <f>VLOOKUP($A4,Participants!$A:$E,5,FALSE)</f>
        <v>United We Run</v>
      </c>
      <c r="I4">
        <v>1</v>
      </c>
      <c r="J4">
        <f t="shared" si="0"/>
        <v>3</v>
      </c>
      <c r="K4">
        <f t="shared" si="1"/>
        <v>8</v>
      </c>
      <c r="M4" s="13" t="s">
        <v>117</v>
      </c>
    </row>
    <row r="5" spans="1:13">
      <c r="A5" s="27">
        <v>293</v>
      </c>
      <c r="B5" s="11" t="s">
        <v>717</v>
      </c>
      <c r="C5" s="11">
        <v>1.6122685185185185E-4</v>
      </c>
      <c r="D5" s="11">
        <v>1.2342592592592594E-3</v>
      </c>
      <c r="E5">
        <f>VLOOKUP($A5,Participants!$A:$E,4,FALSE)</f>
        <v>5</v>
      </c>
      <c r="F5" t="str">
        <f>VLOOKUP($A5,Participants!$A:$E,2,FALSE)</f>
        <v>Eva</v>
      </c>
      <c r="G5" t="str">
        <f>VLOOKUP($A5,Participants!$A:$E,3,FALSE)</f>
        <v>Miller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10</v>
      </c>
    </row>
    <row r="6" spans="1:13">
      <c r="A6" s="27">
        <v>168</v>
      </c>
      <c r="B6" s="11" t="s">
        <v>716</v>
      </c>
      <c r="C6" s="11">
        <v>5.0810185185185176E-5</v>
      </c>
      <c r="D6" s="11">
        <v>1.2850694444444444E-3</v>
      </c>
      <c r="E6">
        <f>VLOOKUP($A6,Participants!$A:$E,4,FALSE)</f>
        <v>6</v>
      </c>
      <c r="F6" t="str">
        <f>VLOOKUP($A6,Participants!$A:$E,2,FALSE)</f>
        <v>Noel</v>
      </c>
      <c r="G6" t="str">
        <f>VLOOKUP($A6,Participants!$A:$E,3,FALSE)</f>
        <v>Eble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11</v>
      </c>
    </row>
    <row r="7" spans="1:13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3" s="27" customFormat="1">
      <c r="B8" s="11"/>
      <c r="C8" s="11"/>
      <c r="D8" s="11"/>
      <c r="K8" s="27" t="e">
        <f t="shared" si="1"/>
        <v>#N/A</v>
      </c>
    </row>
    <row r="9" spans="1:13">
      <c r="D9" s="1"/>
    </row>
    <row r="10" spans="1:13">
      <c r="A10" s="27">
        <v>185</v>
      </c>
      <c r="B10" s="11" t="s">
        <v>720</v>
      </c>
      <c r="C10" s="11">
        <v>8.7974537037037047E-4</v>
      </c>
      <c r="D10" s="11">
        <v>8.7974537037037047E-4</v>
      </c>
      <c r="E10">
        <f>VLOOKUP($A10,Participants!$A:$E,4,FALSE)</f>
        <v>6</v>
      </c>
      <c r="F10" t="str">
        <f>VLOOKUP($A10,Participants!$A:$E,2,FALSE)</f>
        <v>Gretchen</v>
      </c>
      <c r="G10" t="str">
        <f>VLOOKUP($A10,Participants!$A:$E,3,FALSE)</f>
        <v>Meisberger</v>
      </c>
      <c r="H10" t="str">
        <f>VLOOKUP($A10,Participants!$A:$E,5,FALSE)</f>
        <v>SSFC</v>
      </c>
      <c r="I10">
        <v>2</v>
      </c>
      <c r="J10">
        <f t="shared" ref="J10:J15" si="2">RANK(D10,IF(I10=2,$D$10:$D$15,),1)</f>
        <v>1</v>
      </c>
      <c r="K10">
        <f t="shared" ref="K10:K15" si="3">RANK(D10,$D$2:$D$101,1)</f>
        <v>1</v>
      </c>
    </row>
    <row r="11" spans="1:13">
      <c r="A11" s="27">
        <v>162</v>
      </c>
      <c r="B11" s="11" t="s">
        <v>719</v>
      </c>
      <c r="C11" s="11">
        <v>2.0254629629629629E-5</v>
      </c>
      <c r="D11" s="11">
        <v>9.0000000000000008E-4</v>
      </c>
      <c r="E11">
        <f>VLOOKUP($A11,Participants!$A:$E,4,FALSE)</f>
        <v>6</v>
      </c>
      <c r="F11" t="str">
        <f>VLOOKUP($A11,Participants!$A:$E,2,FALSE)</f>
        <v>Ava</v>
      </c>
      <c r="G11" t="str">
        <f>VLOOKUP($A11,Participants!$A:$E,3,FALSE)</f>
        <v>Cox</v>
      </c>
      <c r="H11" t="str">
        <f>VLOOKUP($A11,Participants!$A:$E,5,FALSE)</f>
        <v>SSFC</v>
      </c>
      <c r="I11">
        <v>2</v>
      </c>
      <c r="J11">
        <f t="shared" si="2"/>
        <v>2</v>
      </c>
      <c r="K11">
        <f t="shared" si="3"/>
        <v>3</v>
      </c>
    </row>
    <row r="12" spans="1:13">
      <c r="A12" s="27">
        <v>305</v>
      </c>
      <c r="B12" s="11" t="s">
        <v>718</v>
      </c>
      <c r="C12" s="11">
        <v>4.1319444444444438E-5</v>
      </c>
      <c r="D12" s="11">
        <v>9.4131944444444439E-4</v>
      </c>
      <c r="E12">
        <f>VLOOKUP($A12,Participants!$A:$E,4,FALSE)</f>
        <v>6</v>
      </c>
      <c r="F12" t="str">
        <f>VLOOKUP($A12,Participants!$A:$E,2,FALSE)</f>
        <v>Cecelia</v>
      </c>
      <c r="G12" t="str">
        <f>VLOOKUP($A12,Participants!$A:$E,3,FALSE)</f>
        <v>Schoettle</v>
      </c>
      <c r="H12" t="str">
        <f>VLOOKUP($A12,Participants!$A:$E,5,FALSE)</f>
        <v>St. Barnabas</v>
      </c>
      <c r="I12">
        <v>2</v>
      </c>
      <c r="J12">
        <f t="shared" si="2"/>
        <v>3</v>
      </c>
      <c r="K12">
        <f t="shared" si="3"/>
        <v>4</v>
      </c>
    </row>
    <row r="13" spans="1:13">
      <c r="A13" s="27">
        <v>103</v>
      </c>
      <c r="B13" s="11" t="s">
        <v>717</v>
      </c>
      <c r="C13" s="11">
        <v>3.0324074074074077E-5</v>
      </c>
      <c r="D13" s="11">
        <v>9.7175925925925934E-4</v>
      </c>
      <c r="E13">
        <f>VLOOKUP($A13,Participants!$A:$E,4,FALSE)</f>
        <v>5</v>
      </c>
      <c r="F13" t="str">
        <f>VLOOKUP($A13,Participants!$A:$E,2,FALSE)</f>
        <v>Nora</v>
      </c>
      <c r="G13" t="str">
        <f>VLOOKUP($A13,Participants!$A:$E,3,FALSE)</f>
        <v>Phillips</v>
      </c>
      <c r="H13" t="str">
        <f>VLOOKUP($A13,Participants!$A:$E,5,FALSE)</f>
        <v>St Jude</v>
      </c>
      <c r="I13">
        <v>2</v>
      </c>
      <c r="J13">
        <f t="shared" si="2"/>
        <v>4</v>
      </c>
      <c r="K13">
        <f t="shared" si="3"/>
        <v>5</v>
      </c>
    </row>
    <row r="14" spans="1:13">
      <c r="A14" s="27">
        <v>68</v>
      </c>
      <c r="B14" s="11" t="s">
        <v>716</v>
      </c>
      <c r="C14" s="11">
        <v>2.9166666666666666E-5</v>
      </c>
      <c r="D14" s="11">
        <v>1.0009259259259259E-3</v>
      </c>
      <c r="E14">
        <f>VLOOKUP($A14,Participants!$A:$E,4,FALSE)</f>
        <v>5</v>
      </c>
      <c r="F14" t="str">
        <f>VLOOKUP($A14,Participants!$A:$E,2,FALSE)</f>
        <v>Maric</v>
      </c>
      <c r="G14" t="str">
        <f>VLOOKUP($A14,Participants!$A:$E,3,FALSE)</f>
        <v>Kramer</v>
      </c>
      <c r="H14" t="str">
        <f>VLOOKUP($A14,Participants!$A:$E,5,FALSE)</f>
        <v>St Jude</v>
      </c>
      <c r="I14">
        <v>2</v>
      </c>
      <c r="J14">
        <f t="shared" si="2"/>
        <v>5</v>
      </c>
      <c r="K14">
        <f t="shared" si="3"/>
        <v>7</v>
      </c>
    </row>
    <row r="15" spans="1:13">
      <c r="B15" s="11" t="s">
        <v>715</v>
      </c>
      <c r="C15" s="11">
        <v>1.0173611111111111E-4</v>
      </c>
      <c r="D15" s="11">
        <v>1.1027777777777778E-3</v>
      </c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2</v>
      </c>
      <c r="J15">
        <f t="shared" si="2"/>
        <v>6</v>
      </c>
      <c r="K15">
        <f t="shared" si="3"/>
        <v>9</v>
      </c>
    </row>
    <row r="16" spans="1:13">
      <c r="B16" s="11"/>
      <c r="C16" s="11"/>
      <c r="D16" s="11"/>
    </row>
    <row r="17" spans="4:11">
      <c r="D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ref="J17:J22" si="4">RANK(D17,IF(I17=3,$D$17:$D$22,),1)</f>
        <v>#N/A</v>
      </c>
      <c r="K17" t="e">
        <f t="shared" ref="K17:K22" si="5">RANK(D17,$D$2:$D$101,1)</f>
        <v>#N/A</v>
      </c>
    </row>
    <row r="18" spans="4:11">
      <c r="D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4"/>
        <v>#N/A</v>
      </c>
      <c r="K18" t="e">
        <f t="shared" si="5"/>
        <v>#N/A</v>
      </c>
    </row>
    <row r="19" spans="4:11"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4"/>
        <v>#N/A</v>
      </c>
      <c r="K19" t="e">
        <f t="shared" si="5"/>
        <v>#N/A</v>
      </c>
    </row>
    <row r="20" spans="4:11"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4"/>
        <v>#N/A</v>
      </c>
      <c r="K20" t="e">
        <f t="shared" si="5"/>
        <v>#N/A</v>
      </c>
    </row>
    <row r="21" spans="4:11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4"/>
        <v>#N/A</v>
      </c>
      <c r="K21" t="e">
        <f t="shared" si="5"/>
        <v>#N/A</v>
      </c>
    </row>
    <row r="22" spans="4:11">
      <c r="D22" s="11"/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3</v>
      </c>
      <c r="J22" t="e">
        <f t="shared" si="4"/>
        <v>#N/A</v>
      </c>
      <c r="K22" t="e">
        <f t="shared" si="5"/>
        <v>#N/A</v>
      </c>
    </row>
    <row r="23" spans="4:11">
      <c r="D23" s="1"/>
    </row>
    <row r="24" spans="4:11">
      <c r="D24" s="11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ref="J24:J29" si="6">RANK(D24,IF(I24=4,$D$24:$D$29,),1)</f>
        <v>#N/A</v>
      </c>
      <c r="K24" t="e">
        <f t="shared" ref="K24:K29" si="7">RANK(D24,$D$2:$D$101,1)</f>
        <v>#N/A</v>
      </c>
    </row>
    <row r="25" spans="4:11">
      <c r="D25" s="11"/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6"/>
        <v>#N/A</v>
      </c>
      <c r="K25" t="e">
        <f t="shared" si="7"/>
        <v>#N/A</v>
      </c>
    </row>
    <row r="26" spans="4:11">
      <c r="D26" s="11"/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6"/>
        <v>#N/A</v>
      </c>
      <c r="K26" t="e">
        <f t="shared" si="7"/>
        <v>#N/A</v>
      </c>
    </row>
    <row r="27" spans="4:11">
      <c r="D27" s="11"/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6"/>
        <v>#N/A</v>
      </c>
      <c r="K27" t="e">
        <f t="shared" si="7"/>
        <v>#N/A</v>
      </c>
    </row>
    <row r="28" spans="4:11">
      <c r="D28" s="11"/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6"/>
        <v>#N/A</v>
      </c>
      <c r="K28" t="e">
        <f t="shared" si="7"/>
        <v>#N/A</v>
      </c>
    </row>
    <row r="29" spans="4:11">
      <c r="D29" s="11"/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4</v>
      </c>
      <c r="J29" t="e">
        <f t="shared" si="6"/>
        <v>#N/A</v>
      </c>
      <c r="K29" t="e">
        <f t="shared" si="7"/>
        <v>#N/A</v>
      </c>
    </row>
    <row r="31" spans="4:11">
      <c r="D31" s="10"/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>RANK(D31,IF(I31=5,$D$31:$D$36,),1)</f>
        <v>#N/A</v>
      </c>
      <c r="K31" t="e">
        <f t="shared" ref="K31:K36" si="8">RANK(D31,$D$2:$D$101,1)</f>
        <v>#N/A</v>
      </c>
    </row>
    <row r="32" spans="4:11">
      <c r="D32" s="10"/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ref="J32:J36" si="9">RANK(D32,IF(I32=5,$D$31:$D$36,),1)</f>
        <v>#N/A</v>
      </c>
      <c r="K32" t="e">
        <f t="shared" si="8"/>
        <v>#N/A</v>
      </c>
    </row>
    <row r="33" spans="4:11">
      <c r="D33" s="10"/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9"/>
        <v>#N/A</v>
      </c>
      <c r="K33" t="e">
        <f t="shared" si="8"/>
        <v>#N/A</v>
      </c>
    </row>
    <row r="34" spans="4:11">
      <c r="D34" s="10"/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9"/>
        <v>#N/A</v>
      </c>
      <c r="K34" t="e">
        <f t="shared" si="8"/>
        <v>#N/A</v>
      </c>
    </row>
    <row r="35" spans="4:11">
      <c r="D35" s="10"/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9"/>
        <v>#N/A</v>
      </c>
      <c r="K35" t="e">
        <f t="shared" si="8"/>
        <v>#N/A</v>
      </c>
    </row>
    <row r="36" spans="4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5</v>
      </c>
      <c r="J36" t="e">
        <f t="shared" si="9"/>
        <v>#N/A</v>
      </c>
      <c r="K36" t="e">
        <f t="shared" si="8"/>
        <v>#N/A</v>
      </c>
    </row>
    <row r="38" spans="4:11">
      <c r="D38" s="10"/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>RANK(D38,IF(I38=6,$D$38:$D$43,),1)</f>
        <v>#N/A</v>
      </c>
      <c r="K38" t="e">
        <f t="shared" ref="K38:K43" si="10">RANK(D38,$D$2:$D$101,1)</f>
        <v>#N/A</v>
      </c>
    </row>
    <row r="39" spans="4:11">
      <c r="D39" s="10"/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ref="J39:J43" si="11">RANK(D39,IF(I39=6,$D$38:$D$43,),1)</f>
        <v>#N/A</v>
      </c>
      <c r="K39" t="e">
        <f t="shared" si="10"/>
        <v>#N/A</v>
      </c>
    </row>
    <row r="40" spans="4:11">
      <c r="D40" s="10"/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11"/>
        <v>#N/A</v>
      </c>
      <c r="K40" t="e">
        <f t="shared" si="10"/>
        <v>#N/A</v>
      </c>
    </row>
    <row r="41" spans="4:11">
      <c r="D41" s="10"/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11"/>
        <v>#N/A</v>
      </c>
      <c r="K41" t="e">
        <f t="shared" si="10"/>
        <v>#N/A</v>
      </c>
    </row>
    <row r="42" spans="4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11"/>
        <v>#N/A</v>
      </c>
      <c r="K42" t="e">
        <f t="shared" si="10"/>
        <v>#N/A</v>
      </c>
    </row>
    <row r="43" spans="4:11">
      <c r="E43" t="e">
        <f>VLOOKUP($A43,Participants!$A:$E,4,FALSE)</f>
        <v>#N/A</v>
      </c>
      <c r="F43" t="e">
        <f>VLOOKUP($A43,Participants!$A:$E,2,FALSE)</f>
        <v>#N/A</v>
      </c>
      <c r="G43" t="e">
        <f>VLOOKUP($A43,Participants!$A:$E,3,FALSE)</f>
        <v>#N/A</v>
      </c>
      <c r="H43" t="e">
        <f>VLOOKUP($A43,Participants!$A:$E,5,FALSE)</f>
        <v>#N/A</v>
      </c>
      <c r="I43">
        <v>6</v>
      </c>
      <c r="J43" t="e">
        <f t="shared" si="11"/>
        <v>#N/A</v>
      </c>
      <c r="K43" t="e">
        <f t="shared" si="10"/>
        <v>#N/A</v>
      </c>
    </row>
  </sheetData>
  <sortState xmlns:xlrd2="http://schemas.microsoft.com/office/spreadsheetml/2017/richdata2" ref="B10:D16">
    <sortCondition ref="D10:D16"/>
  </sortState>
  <dataValidations count="1">
    <dataValidation type="list" allowBlank="1" showInputMessage="1" showErrorMessage="1" errorTitle="Choose a School" error="Please choose a valid school for this Meet." promptTitle="Choose School" sqref="E2:E29 E38:E43 E31:E36" xr:uid="{00000000-0002-0000-2900-000000000000}">
      <formula1>Grade</formula1>
    </dataValidation>
  </dataValidations>
  <hyperlinks>
    <hyperlink ref="M1" location="'Schedule of Events'!A1" display="'Return to Schedule of Events" xr:uid="{00000000-0004-0000-2900-000000000000}"/>
    <hyperlink ref="M3" location="Participants!A1" display="Add or Update Participants" xr:uid="{00000000-0004-0000-2900-000001000000}"/>
    <hyperlink ref="M4" location="Overall!A1" display="Overall Place and Points" xr:uid="{00000000-0004-0000-2900-000002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7"/>
  <dimension ref="A1:O42"/>
  <sheetViews>
    <sheetView tabSelected="1" workbookViewId="0"/>
  </sheetViews>
  <sheetFormatPr defaultRowHeight="15"/>
  <cols>
    <col min="1" max="1" width="8.7109375" style="27"/>
    <col min="2" max="2" width="10.140625" style="27" customWidth="1"/>
    <col min="3" max="3" width="0.140625" style="27" customWidth="1"/>
    <col min="4" max="4" width="10.57031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16</v>
      </c>
      <c r="B2" s="11" t="s">
        <v>720</v>
      </c>
      <c r="C2" s="11">
        <v>9.5601851851851856E-5</v>
      </c>
      <c r="D2" s="11">
        <v>9.5601851851851856E-5</v>
      </c>
      <c r="E2">
        <f>VLOOKUP($A2,Participants!$A:$E,4,FALSE)</f>
        <v>5</v>
      </c>
      <c r="F2" t="str">
        <f>VLOOKUP($A2,Participants!$A:$E,2,FALSE)</f>
        <v>Delanie</v>
      </c>
      <c r="G2" t="str">
        <f>VLOOKUP($A2,Participants!$A:$E,3,FALSE)</f>
        <v>Bullock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5">
      <c r="A3" s="27">
        <v>6</v>
      </c>
      <c r="B3" s="11" t="s">
        <v>719</v>
      </c>
      <c r="C3" s="11">
        <v>9.8379629629629627E-6</v>
      </c>
      <c r="D3" s="11">
        <v>1.0555555555555555E-4</v>
      </c>
      <c r="E3">
        <f>VLOOKUP($A3,Participants!$A:$E,4,FALSE)</f>
        <v>5</v>
      </c>
      <c r="F3" t="str">
        <f>VLOOKUP($A3,Participants!$A:$E,2,FALSE)</f>
        <v>Olivia</v>
      </c>
      <c r="G3" t="str">
        <f>VLOOKUP($A3,Participants!$A:$E,3,FALSE)</f>
        <v>Antolin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5</v>
      </c>
      <c r="M3" s="13" t="s">
        <v>116</v>
      </c>
    </row>
    <row r="4" spans="1:15">
      <c r="A4" s="27">
        <v>204</v>
      </c>
      <c r="B4" s="11" t="s">
        <v>718</v>
      </c>
      <c r="C4" s="11">
        <v>1.736111111111111E-6</v>
      </c>
      <c r="D4" s="11">
        <v>1.0729166666666667E-4</v>
      </c>
      <c r="E4">
        <f>VLOOKUP($A4,Participants!$A:$E,4,FALSE)</f>
        <v>6</v>
      </c>
      <c r="F4" t="str">
        <f>VLOOKUP($A4,Participants!$A:$E,2,FALSE)</f>
        <v>Emma</v>
      </c>
      <c r="G4" t="str">
        <f>VLOOKUP($A4,Participants!$A:$E,3,FALSE)</f>
        <v>Timberlake</v>
      </c>
      <c r="H4" t="str">
        <f>VLOOKUP($A4,Participants!$A:$E,5,FALSE)</f>
        <v>SSFC</v>
      </c>
      <c r="I4">
        <v>1</v>
      </c>
      <c r="J4">
        <f t="shared" si="0"/>
        <v>3</v>
      </c>
      <c r="K4">
        <f t="shared" si="1"/>
        <v>6</v>
      </c>
      <c r="M4" s="13" t="s">
        <v>117</v>
      </c>
    </row>
    <row r="5" spans="1:15">
      <c r="A5" s="27">
        <v>155</v>
      </c>
      <c r="B5" s="11" t="s">
        <v>717</v>
      </c>
      <c r="C5" s="11">
        <v>7.7546296296296301E-6</v>
      </c>
      <c r="D5" s="11">
        <v>1.1504629629629629E-4</v>
      </c>
      <c r="E5">
        <f>VLOOKUP($A5,Participants!$A:$E,4,FALSE)</f>
        <v>6</v>
      </c>
      <c r="F5" t="str">
        <f>VLOOKUP($A5,Participants!$A:$E,2,FALSE)</f>
        <v>Madalyn</v>
      </c>
      <c r="G5" t="str">
        <f>VLOOKUP($A5,Participants!$A:$E,3,FALSE)</f>
        <v>Back</v>
      </c>
      <c r="H5" t="str">
        <f>VLOOKUP($A5,Participants!$A:$E,5,FALSE)</f>
        <v>SSFC</v>
      </c>
      <c r="I5">
        <v>1</v>
      </c>
      <c r="J5">
        <f t="shared" si="0"/>
        <v>4</v>
      </c>
      <c r="K5">
        <f t="shared" si="1"/>
        <v>9</v>
      </c>
    </row>
    <row r="6" spans="1:15">
      <c r="A6" s="27">
        <v>168</v>
      </c>
      <c r="B6" s="11" t="s">
        <v>716</v>
      </c>
      <c r="C6" s="11">
        <v>7.5231481481481492E-6</v>
      </c>
      <c r="D6" s="11">
        <v>1.2256944444444443E-4</v>
      </c>
      <c r="E6">
        <f>VLOOKUP($A6,Participants!$A:$E,4,FALSE)</f>
        <v>6</v>
      </c>
      <c r="F6" t="str">
        <f>VLOOKUP($A6,Participants!$A:$E,2,FALSE)</f>
        <v>Noel</v>
      </c>
      <c r="G6" t="str">
        <f>VLOOKUP($A6,Participants!$A:$E,3,FALSE)</f>
        <v>Eble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12</v>
      </c>
    </row>
    <row r="7" spans="1:15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9" spans="1:15">
      <c r="A9" s="27">
        <v>162</v>
      </c>
      <c r="B9" s="11" t="s">
        <v>720</v>
      </c>
      <c r="C9" s="11">
        <v>9.768518518518519E-5</v>
      </c>
      <c r="D9" s="11">
        <v>9.768518518518519E-5</v>
      </c>
      <c r="E9">
        <f>VLOOKUP($A9,Participants!$A:$E,4,FALSE)</f>
        <v>6</v>
      </c>
      <c r="F9" t="str">
        <f>VLOOKUP($A9,Participants!$A:$E,2,FALSE)</f>
        <v>Ava</v>
      </c>
      <c r="G9" t="str">
        <f>VLOOKUP($A9,Participants!$A:$E,3,FALSE)</f>
        <v>Cox</v>
      </c>
      <c r="H9" t="str">
        <f>VLOOKUP($A9,Participants!$A:$E,5,FALSE)</f>
        <v>SSFC</v>
      </c>
      <c r="I9">
        <v>2</v>
      </c>
      <c r="J9">
        <f t="shared" ref="J9:J14" si="2">RANK(D9,IF(I9=2,$D$9:$D$14,),1)</f>
        <v>1</v>
      </c>
      <c r="K9">
        <f t="shared" si="1"/>
        <v>2</v>
      </c>
    </row>
    <row r="10" spans="1:15">
      <c r="A10" s="27">
        <v>94</v>
      </c>
      <c r="B10" s="11" t="s">
        <v>719</v>
      </c>
      <c r="C10" s="11">
        <v>2.1990740740740739E-6</v>
      </c>
      <c r="D10" s="11">
        <v>9.9884259259259265E-5</v>
      </c>
      <c r="E10">
        <f>VLOOKUP($A10,Participants!$A:$E,4,FALSE)</f>
        <v>5</v>
      </c>
      <c r="F10" t="str">
        <f>VLOOKUP($A10,Participants!$A:$E,2,FALSE)</f>
        <v>Lola</v>
      </c>
      <c r="G10" t="str">
        <f>VLOOKUP($A10,Participants!$A:$E,3,FALSE)</f>
        <v>Morelli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4</v>
      </c>
    </row>
    <row r="11" spans="1:15">
      <c r="A11" s="27">
        <v>229</v>
      </c>
      <c r="B11" s="11" t="s">
        <v>718</v>
      </c>
      <c r="C11" s="11">
        <v>1.1921296296296297E-5</v>
      </c>
      <c r="D11" s="11">
        <v>1.1192129629629628E-4</v>
      </c>
      <c r="E11">
        <f>VLOOKUP($A11,Participants!$A:$E,4,FALSE)</f>
        <v>6</v>
      </c>
      <c r="F11" t="str">
        <f>VLOOKUP($A11,Participants!$A:$E,2,FALSE)</f>
        <v>Leah</v>
      </c>
      <c r="G11" t="str">
        <f>VLOOKUP($A11,Participants!$A:$E,3,FALSE)</f>
        <v>Clark</v>
      </c>
      <c r="H11" t="str">
        <f>VLOOKUP($A11,Participants!$A:$E,5,FALSE)</f>
        <v>United We Run</v>
      </c>
      <c r="I11">
        <v>2</v>
      </c>
      <c r="J11">
        <f t="shared" si="2"/>
        <v>3</v>
      </c>
      <c r="K11">
        <f t="shared" si="1"/>
        <v>7</v>
      </c>
    </row>
    <row r="12" spans="1:15">
      <c r="A12" s="27">
        <v>215</v>
      </c>
      <c r="B12" s="11" t="s">
        <v>717</v>
      </c>
      <c r="C12" s="11">
        <v>2.0833333333333334E-6</v>
      </c>
      <c r="D12" s="11">
        <v>1.1412037037037037E-4</v>
      </c>
      <c r="E12">
        <f>VLOOKUP($A12,Participants!$A:$E,4,FALSE)</f>
        <v>5</v>
      </c>
      <c r="F12" t="str">
        <f>VLOOKUP($A12,Participants!$A:$E,2,FALSE)</f>
        <v>Ashley</v>
      </c>
      <c r="G12" t="str">
        <f>VLOOKUP($A12,Participants!$A:$E,3,FALSE)</f>
        <v>Woodburn</v>
      </c>
      <c r="H12" t="str">
        <f>VLOOKUP($A12,Participants!$A:$E,5,FALSE)</f>
        <v>SSFC</v>
      </c>
      <c r="I12">
        <v>2</v>
      </c>
      <c r="J12">
        <f t="shared" si="2"/>
        <v>4</v>
      </c>
      <c r="K12">
        <f t="shared" si="1"/>
        <v>8</v>
      </c>
    </row>
    <row r="13" spans="1:15">
      <c r="A13" s="27">
        <v>207</v>
      </c>
      <c r="B13" s="11" t="s">
        <v>716</v>
      </c>
      <c r="C13" s="11">
        <v>1.1342592592592592E-5</v>
      </c>
      <c r="D13" s="11">
        <v>1.2546296296296296E-4</v>
      </c>
      <c r="E13">
        <f>VLOOKUP($A13,Participants!$A:$E,4,FALSE)</f>
        <v>5</v>
      </c>
      <c r="F13" t="str">
        <f>VLOOKUP($A13,Participants!$A:$E,2,FALSE)</f>
        <v>Megan</v>
      </c>
      <c r="G13" t="str">
        <f>VLOOKUP($A13,Participants!$A:$E,3,FALSE)</f>
        <v>Trieste</v>
      </c>
      <c r="H13" t="str">
        <f>VLOOKUP($A13,Participants!$A:$E,5,FALSE)</f>
        <v>SSFC</v>
      </c>
      <c r="I13">
        <v>2</v>
      </c>
      <c r="J13">
        <f t="shared" si="2"/>
        <v>5</v>
      </c>
      <c r="K13">
        <f t="shared" si="1"/>
        <v>13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57</v>
      </c>
      <c r="B16" s="11" t="s">
        <v>720</v>
      </c>
      <c r="C16" s="11">
        <v>9.9421296296296291E-5</v>
      </c>
      <c r="D16" s="11">
        <v>9.9421296296296291E-5</v>
      </c>
      <c r="E16">
        <f>VLOOKUP($A16,Participants!$A:$E,4,FALSE)</f>
        <v>5</v>
      </c>
      <c r="F16" t="str">
        <f>VLOOKUP($A16,Participants!$A:$E,2,FALSE)</f>
        <v xml:space="preserve">Lucy </v>
      </c>
      <c r="G16" t="str">
        <f>VLOOKUP($A16,Participants!$A:$E,3,FALSE)</f>
        <v>Jackson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3</v>
      </c>
    </row>
    <row r="17" spans="1:11">
      <c r="A17" s="27">
        <v>181</v>
      </c>
      <c r="B17" s="11" t="s">
        <v>719</v>
      </c>
      <c r="C17" s="11">
        <v>1.5972222222222224E-5</v>
      </c>
      <c r="D17" s="11">
        <v>1.1539351851851853E-4</v>
      </c>
      <c r="E17">
        <f>VLOOKUP($A17,Participants!$A:$E,4,FALSE)</f>
        <v>5</v>
      </c>
      <c r="F17" t="str">
        <f>VLOOKUP($A17,Participants!$A:$E,2,FALSE)</f>
        <v>Evelyn</v>
      </c>
      <c r="G17" t="str">
        <f>VLOOKUP($A17,Participants!$A:$E,3,FALSE)</f>
        <v>Lewis</v>
      </c>
      <c r="H17" t="str">
        <f>VLOOKUP($A17,Participants!$A:$E,5,FALSE)</f>
        <v>SSFC</v>
      </c>
      <c r="I17">
        <v>3</v>
      </c>
      <c r="J17">
        <f t="shared" si="3"/>
        <v>2</v>
      </c>
      <c r="K17">
        <f t="shared" si="1"/>
        <v>10</v>
      </c>
    </row>
    <row r="18" spans="1:11">
      <c r="A18" s="27">
        <v>153</v>
      </c>
      <c r="B18" s="11" t="s">
        <v>718</v>
      </c>
      <c r="C18" s="11">
        <v>3.3564814814814811E-6</v>
      </c>
      <c r="D18" s="11">
        <v>1.1886574074074074E-4</v>
      </c>
      <c r="E18">
        <f>VLOOKUP($A18,Participants!$A:$E,4,FALSE)</f>
        <v>5</v>
      </c>
      <c r="F18" t="str">
        <f>VLOOKUP($A18,Participants!$A:$E,2,FALSE)</f>
        <v>Lilah</v>
      </c>
      <c r="G18" t="str">
        <f>VLOOKUP($A18,Participants!$A:$E,3,FALSE)</f>
        <v>Argiris</v>
      </c>
      <c r="H18" t="str">
        <f>VLOOKUP($A18,Participants!$A:$E,5,FALSE)</f>
        <v>SSFC</v>
      </c>
      <c r="I18">
        <v>3</v>
      </c>
      <c r="J18">
        <f t="shared" si="3"/>
        <v>3</v>
      </c>
      <c r="K18">
        <f t="shared" si="1"/>
        <v>11</v>
      </c>
    </row>
    <row r="19" spans="1:11">
      <c r="B19" s="11"/>
      <c r="C19" s="11"/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1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1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1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1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1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16:D19">
    <sortCondition ref="D16:D19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2A00-000000000000}">
      <formula1>Grade</formula1>
    </dataValidation>
  </dataValidations>
  <hyperlinks>
    <hyperlink ref="M1" location="'Schedule of Events'!A1" display="'Return to Schedule of Events" xr:uid="{00000000-0004-0000-2A00-000000000000}"/>
    <hyperlink ref="M3" location="Participants!A1" display="Add or Update Participants" xr:uid="{00000000-0004-0000-2A00-000001000000}"/>
    <hyperlink ref="M4" location="Overall!A1" display="Overall Place and Points" xr:uid="{00000000-0004-0000-2A00-000002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8"/>
  <dimension ref="A1:AA42"/>
  <sheetViews>
    <sheetView workbookViewId="0">
      <selection activeCell="M15" sqref="M15"/>
    </sheetView>
  </sheetViews>
  <sheetFormatPr defaultRowHeight="15"/>
  <cols>
    <col min="1" max="1" width="8.7109375" style="27"/>
    <col min="2" max="2" width="10" style="27" customWidth="1"/>
    <col min="3" max="3" width="9.140625" style="27" hidden="1" customWidth="1"/>
    <col min="4" max="4" width="12" style="10" customWidth="1"/>
    <col min="13" max="13" width="27" bestFit="1" customWidth="1"/>
    <col min="25" max="27" width="9.140625" style="27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123</v>
      </c>
      <c r="B2" s="11" t="s">
        <v>720</v>
      </c>
      <c r="C2" s="11">
        <v>3.972222222222222E-4</v>
      </c>
      <c r="D2" s="11">
        <v>3.972222222222222E-4</v>
      </c>
      <c r="E2">
        <f>VLOOKUP($A2,Participants!$A:$E,4,FALSE)</f>
        <v>5</v>
      </c>
      <c r="F2" t="str">
        <f>VLOOKUP($A2,Participants!$A:$E,2,FALSE)</f>
        <v>Nora</v>
      </c>
      <c r="G2" t="str">
        <f>VLOOKUP($A2,Participants!$A:$E,3,FALSE)</f>
        <v>Smith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2</v>
      </c>
    </row>
    <row r="3" spans="1:15">
      <c r="A3" s="27">
        <v>243</v>
      </c>
      <c r="B3" s="11" t="s">
        <v>719</v>
      </c>
      <c r="C3" s="11">
        <v>1.8287037037037038E-5</v>
      </c>
      <c r="D3" s="11">
        <v>4.1550925925925918E-4</v>
      </c>
      <c r="E3">
        <f>VLOOKUP($A3,Participants!$A:$E,4,FALSE)</f>
        <v>6</v>
      </c>
      <c r="F3" t="str">
        <f>VLOOKUP($A3,Participants!$A:$E,2,FALSE)</f>
        <v>Peyton</v>
      </c>
      <c r="G3" t="str">
        <f>VLOOKUP($A3,Participants!$A:$E,3,FALSE)</f>
        <v>Kocher</v>
      </c>
      <c r="H3" t="str">
        <f>VLOOKUP($A3,Participants!$A:$E,5,FALSE)</f>
        <v>United We Run</v>
      </c>
      <c r="I3">
        <v>1</v>
      </c>
      <c r="J3">
        <f t="shared" si="0"/>
        <v>2</v>
      </c>
      <c r="K3">
        <f t="shared" ref="K3:K42" si="1">RANK(D3,$D$2:$D$100,1)</f>
        <v>8</v>
      </c>
      <c r="M3" s="13" t="s">
        <v>116</v>
      </c>
    </row>
    <row r="4" spans="1:15">
      <c r="A4" s="27">
        <v>94</v>
      </c>
      <c r="B4" s="11" t="s">
        <v>718</v>
      </c>
      <c r="C4" s="11">
        <v>2.5462962962962961E-6</v>
      </c>
      <c r="D4" s="11">
        <v>4.1817129629629631E-4</v>
      </c>
      <c r="E4">
        <f>VLOOKUP($A4,Participants!$A:$E,4,FALSE)</f>
        <v>5</v>
      </c>
      <c r="F4" t="str">
        <f>VLOOKUP($A4,Participants!$A:$E,2,FALSE)</f>
        <v>Lola</v>
      </c>
      <c r="G4" t="str">
        <f>VLOOKUP($A4,Participants!$A:$E,3,FALSE)</f>
        <v>Morelli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9</v>
      </c>
      <c r="M4" s="13" t="s">
        <v>117</v>
      </c>
    </row>
    <row r="5" spans="1:15">
      <c r="A5" s="27">
        <v>283</v>
      </c>
      <c r="B5" s="11" t="s">
        <v>717</v>
      </c>
      <c r="C5" s="11">
        <v>5.4398148148148149E-6</v>
      </c>
      <c r="D5" s="11">
        <v>4.2372685185185184E-4</v>
      </c>
      <c r="E5">
        <f>VLOOKUP($A5,Participants!$A:$E,4,FALSE)</f>
        <v>6</v>
      </c>
      <c r="F5" t="str">
        <f>VLOOKUP($A5,Participants!$A:$E,2,FALSE)</f>
        <v xml:space="preserve">Alexis </v>
      </c>
      <c r="G5" t="str">
        <f>VLOOKUP($A5,Participants!$A:$E,3,FALSE)</f>
        <v>Koleszar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12</v>
      </c>
    </row>
    <row r="6" spans="1:15">
      <c r="A6" s="27">
        <v>235</v>
      </c>
      <c r="B6" s="11" t="s">
        <v>716</v>
      </c>
      <c r="C6" s="11">
        <v>5.4398148148148149E-6</v>
      </c>
      <c r="D6" s="11">
        <v>4.2916666666666667E-4</v>
      </c>
      <c r="E6">
        <f>VLOOKUP($A6,Participants!$A:$E,4,FALSE)</f>
        <v>6</v>
      </c>
      <c r="F6" t="str">
        <f>VLOOKUP($A6,Participants!$A:$E,2,FALSE)</f>
        <v>Hailey</v>
      </c>
      <c r="G6" t="str">
        <f>VLOOKUP($A6,Participants!$A:$E,3,FALSE)</f>
        <v>Engel</v>
      </c>
      <c r="H6" t="str">
        <f>VLOOKUP($A6,Participants!$A:$E,5,FALSE)</f>
        <v>United We Run</v>
      </c>
      <c r="I6">
        <v>1</v>
      </c>
      <c r="J6">
        <f t="shared" si="0"/>
        <v>5</v>
      </c>
      <c r="K6">
        <f t="shared" si="1"/>
        <v>14</v>
      </c>
    </row>
    <row r="7" spans="1:15">
      <c r="A7" s="27">
        <v>155</v>
      </c>
      <c r="B7" s="11" t="s">
        <v>715</v>
      </c>
      <c r="C7" s="11">
        <v>7.060185185185184E-6</v>
      </c>
      <c r="D7" s="11">
        <v>4.3622685185185187E-4</v>
      </c>
      <c r="E7">
        <f>VLOOKUP($A7,Participants!$A:$E,4,FALSE)</f>
        <v>6</v>
      </c>
      <c r="F7" t="str">
        <f>VLOOKUP($A7,Participants!$A:$E,2,FALSE)</f>
        <v>Madalyn</v>
      </c>
      <c r="G7" t="str">
        <f>VLOOKUP($A7,Participants!$A:$E,3,FALSE)</f>
        <v>Back</v>
      </c>
      <c r="H7" t="str">
        <f>VLOOKUP($A7,Participants!$A:$E,5,FALSE)</f>
        <v>SSFC</v>
      </c>
      <c r="I7">
        <v>1</v>
      </c>
      <c r="J7">
        <f t="shared" si="0"/>
        <v>6</v>
      </c>
      <c r="K7">
        <f t="shared" si="1"/>
        <v>16</v>
      </c>
    </row>
    <row r="8" spans="1:15">
      <c r="B8" s="11"/>
      <c r="C8" s="11"/>
      <c r="D8" s="11"/>
    </row>
    <row r="9" spans="1:15">
      <c r="A9" s="27">
        <v>16</v>
      </c>
      <c r="B9" s="11" t="s">
        <v>720</v>
      </c>
      <c r="C9" s="11">
        <v>4.0682870370370368E-4</v>
      </c>
      <c r="D9" s="11">
        <v>3.938657407407408E-4</v>
      </c>
      <c r="E9">
        <f>VLOOKUP($A9,Participants!$A:$E,4,FALSE)</f>
        <v>5</v>
      </c>
      <c r="F9" t="str">
        <f>VLOOKUP($A9,Participants!$A:$E,2,FALSE)</f>
        <v>Delanie</v>
      </c>
      <c r="G9" t="str">
        <f>VLOOKUP($A9,Participants!$A:$E,3,FALSE)</f>
        <v>Bullock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A10" s="27">
        <v>270</v>
      </c>
      <c r="B10" s="11" t="s">
        <v>719</v>
      </c>
      <c r="C10" s="11">
        <v>1.1689814814814814E-5</v>
      </c>
      <c r="D10" s="11">
        <v>3.9918981481481489E-4</v>
      </c>
      <c r="E10">
        <f>VLOOKUP($A10,Participants!$A:$E,4,FALSE)</f>
        <v>6</v>
      </c>
      <c r="F10" t="str">
        <f>VLOOKUP($A10,Participants!$A:$E,2,FALSE)</f>
        <v>Anna</v>
      </c>
      <c r="G10" t="str">
        <f>VLOOKUP($A10,Participants!$A:$E,3,FALSE)</f>
        <v>Wilson</v>
      </c>
      <c r="H10" t="str">
        <f>VLOOKUP($A10,Participants!$A:$E,5,FALSE)</f>
        <v>United We Run</v>
      </c>
      <c r="I10">
        <v>2</v>
      </c>
      <c r="J10">
        <f t="shared" si="2"/>
        <v>2</v>
      </c>
      <c r="K10">
        <f t="shared" si="1"/>
        <v>3</v>
      </c>
    </row>
    <row r="11" spans="1:15">
      <c r="A11" s="27">
        <v>116</v>
      </c>
      <c r="B11" s="11" t="s">
        <v>718</v>
      </c>
      <c r="C11" s="11">
        <v>1.8518518518518517E-6</v>
      </c>
      <c r="D11" s="11">
        <v>4.0324074074074085E-4</v>
      </c>
      <c r="E11">
        <f>VLOOKUP($A11,Participants!$A:$E,4,FALSE)</f>
        <v>5</v>
      </c>
      <c r="F11" t="str">
        <f>VLOOKUP($A11,Participants!$A:$E,2,FALSE)</f>
        <v>Aleigha</v>
      </c>
      <c r="G11" t="str">
        <f>VLOOKUP($A11,Participants!$A:$E,3,FALSE)</f>
        <v>Schoettle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4</v>
      </c>
    </row>
    <row r="12" spans="1:15">
      <c r="A12" s="27">
        <v>244</v>
      </c>
      <c r="B12" s="11" t="s">
        <v>717</v>
      </c>
      <c r="C12" s="11">
        <v>1.8402777777777778E-5</v>
      </c>
      <c r="D12" s="11">
        <v>4.0659722222222226E-4</v>
      </c>
      <c r="E12">
        <f>VLOOKUP($A12,Participants!$A:$E,4,FALSE)</f>
        <v>6</v>
      </c>
      <c r="F12" t="str">
        <f>VLOOKUP($A12,Participants!$A:$E,2,FALSE)</f>
        <v>Ava</v>
      </c>
      <c r="G12" t="str">
        <f>VLOOKUP($A12,Participants!$A:$E,3,FALSE)</f>
        <v>Kress</v>
      </c>
      <c r="H12" t="str">
        <f>VLOOKUP($A12,Participants!$A:$E,5,FALSE)</f>
        <v>United We Run</v>
      </c>
      <c r="I12">
        <v>2</v>
      </c>
      <c r="J12">
        <f t="shared" si="2"/>
        <v>4</v>
      </c>
      <c r="K12">
        <f t="shared" si="1"/>
        <v>5</v>
      </c>
    </row>
    <row r="13" spans="1:15">
      <c r="A13" s="27">
        <v>278</v>
      </c>
      <c r="B13" s="11" t="s">
        <v>716</v>
      </c>
      <c r="C13" s="11">
        <v>8.9120370370370373E-6</v>
      </c>
      <c r="D13" s="11">
        <v>4.6331018518518515E-4</v>
      </c>
      <c r="E13">
        <f>VLOOKUP($A13,Participants!$A:$E,4,FALSE)</f>
        <v>5</v>
      </c>
      <c r="F13" t="str">
        <f>VLOOKUP($A13,Participants!$A:$E,2,FALSE)</f>
        <v>Savannah</v>
      </c>
      <c r="G13" t="str">
        <f>VLOOKUP($A13,Participants!$A:$E,3,FALSE)</f>
        <v>Duhammel</v>
      </c>
      <c r="H13" t="str">
        <f>VLOOKUP($A13,Participants!$A:$E,5,FALSE)</f>
        <v>St. Barnabas</v>
      </c>
      <c r="I13">
        <v>2</v>
      </c>
      <c r="J13">
        <f t="shared" si="2"/>
        <v>5</v>
      </c>
      <c r="K13">
        <f t="shared" si="1"/>
        <v>19</v>
      </c>
    </row>
    <row r="14" spans="1:15">
      <c r="A14" s="27">
        <v>204</v>
      </c>
      <c r="B14" s="11"/>
      <c r="C14" s="11"/>
      <c r="D14" s="11">
        <v>4.6643518518518518E-4</v>
      </c>
      <c r="E14">
        <f>VLOOKUP($A14,Participants!$A:$E,4,FALSE)</f>
        <v>6</v>
      </c>
      <c r="F14" t="str">
        <f>VLOOKUP($A14,Participants!$A:$E,2,FALSE)</f>
        <v>Emma</v>
      </c>
      <c r="G14" t="str">
        <f>VLOOKUP($A14,Participants!$A:$E,3,FALSE)</f>
        <v>Timberlake</v>
      </c>
      <c r="H14" t="str">
        <f>VLOOKUP($A14,Participants!$A:$E,5,FALSE)</f>
        <v>SSFC</v>
      </c>
      <c r="I14">
        <v>2</v>
      </c>
      <c r="J14">
        <f t="shared" si="2"/>
        <v>6</v>
      </c>
      <c r="K14">
        <f t="shared" si="1"/>
        <v>20</v>
      </c>
    </row>
    <row r="15" spans="1:15">
      <c r="B15" s="11"/>
      <c r="C15" s="11"/>
    </row>
    <row r="16" spans="1:15">
      <c r="A16" s="27">
        <v>162</v>
      </c>
      <c r="B16" s="11" t="s">
        <v>720</v>
      </c>
      <c r="C16" s="11">
        <v>4.107638888888889E-4</v>
      </c>
      <c r="D16" s="11">
        <v>4.0682870370370368E-4</v>
      </c>
      <c r="E16">
        <f>VLOOKUP($A16,Participants!$A:$E,4,FALSE)</f>
        <v>6</v>
      </c>
      <c r="F16" t="str">
        <f>VLOOKUP($A16,Participants!$A:$E,2,FALSE)</f>
        <v>Ava</v>
      </c>
      <c r="G16" t="str">
        <f>VLOOKUP($A16,Participants!$A:$E,3,FALSE)</f>
        <v>Cox</v>
      </c>
      <c r="H16" t="str">
        <f>VLOOKUP($A16,Participants!$A:$E,5,FALSE)</f>
        <v>SSFC</v>
      </c>
      <c r="I16">
        <v>3</v>
      </c>
      <c r="J16">
        <f t="shared" ref="J16:J21" si="3">RANK(D16,IF(I16=3,$D$16:$D$21,),1)</f>
        <v>1</v>
      </c>
      <c r="K16">
        <f t="shared" si="1"/>
        <v>6</v>
      </c>
    </row>
    <row r="17" spans="1:11">
      <c r="A17" s="27">
        <v>305</v>
      </c>
      <c r="B17" s="11" t="s">
        <v>719</v>
      </c>
      <c r="C17" s="11">
        <v>1.6203703703703704E-5</v>
      </c>
      <c r="D17" s="11">
        <v>4.1851851851851843E-4</v>
      </c>
      <c r="E17">
        <f>VLOOKUP($A17,Participants!$A:$E,4,FALSE)</f>
        <v>6</v>
      </c>
      <c r="F17" t="str">
        <f>VLOOKUP($A17,Participants!$A:$E,2,FALSE)</f>
        <v>Cecelia</v>
      </c>
      <c r="G17" t="str">
        <f>VLOOKUP($A17,Participants!$A:$E,3,FALSE)</f>
        <v>Schoettle</v>
      </c>
      <c r="H17" t="str">
        <f>VLOOKUP($A17,Participants!$A:$E,5,FALSE)</f>
        <v>St. Barnabas</v>
      </c>
      <c r="I17">
        <v>3</v>
      </c>
      <c r="J17">
        <f t="shared" si="3"/>
        <v>2</v>
      </c>
      <c r="K17">
        <f t="shared" si="1"/>
        <v>10</v>
      </c>
    </row>
    <row r="18" spans="1:11">
      <c r="A18" s="27">
        <v>106</v>
      </c>
      <c r="B18" s="11" t="s">
        <v>718</v>
      </c>
      <c r="C18" s="11">
        <v>6.5972222222222221E-6</v>
      </c>
      <c r="D18" s="11">
        <v>4.2037037037037043E-4</v>
      </c>
      <c r="E18">
        <f>VLOOKUP($A18,Participants!$A:$E,4,FALSE)</f>
        <v>6</v>
      </c>
      <c r="F18" t="str">
        <f>VLOOKUP($A18,Participants!$A:$E,2,FALSE)</f>
        <v>Emilia</v>
      </c>
      <c r="G18" t="str">
        <f>VLOOKUP($A18,Participants!$A:$E,3,FALSE)</f>
        <v>Reutebuch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11</v>
      </c>
    </row>
    <row r="19" spans="1:11">
      <c r="A19" s="27">
        <v>68</v>
      </c>
      <c r="B19" s="11" t="s">
        <v>717</v>
      </c>
      <c r="C19" s="11">
        <v>5.1273148148148143E-5</v>
      </c>
      <c r="D19" s="11">
        <v>4.3888888888888889E-4</v>
      </c>
      <c r="E19">
        <f>VLOOKUP($A19,Participants!$A:$E,4,FALSE)</f>
        <v>5</v>
      </c>
      <c r="F19" t="str">
        <f>VLOOKUP($A19,Participants!$A:$E,2,FALSE)</f>
        <v>Maric</v>
      </c>
      <c r="G19" t="str">
        <f>VLOOKUP($A19,Participants!$A:$E,3,FALSE)</f>
        <v>Kramer</v>
      </c>
      <c r="H19" t="str">
        <f>VLOOKUP($A19,Participants!$A:$E,5,FALSE)</f>
        <v>St Jude</v>
      </c>
      <c r="I19">
        <v>3</v>
      </c>
      <c r="J19">
        <f t="shared" si="3"/>
        <v>4</v>
      </c>
      <c r="K19">
        <f t="shared" si="1"/>
        <v>17</v>
      </c>
    </row>
    <row r="20" spans="1:11">
      <c r="A20" s="27">
        <v>272</v>
      </c>
      <c r="B20" s="11"/>
      <c r="C20" s="11"/>
      <c r="D20" s="11">
        <v>4.4791666666666672E-4</v>
      </c>
      <c r="E20">
        <f>VLOOKUP($A20,Participants!$A:$E,4,FALSE)</f>
        <v>5</v>
      </c>
      <c r="F20" t="str">
        <f>VLOOKUP($A20,Participants!$A:$E,2,FALSE)</f>
        <v>Isabella</v>
      </c>
      <c r="G20" t="str">
        <f>VLOOKUP($A20,Participants!$A:$E,3,FALSE)</f>
        <v>Andrews</v>
      </c>
      <c r="H20" t="str">
        <f>VLOOKUP($A20,Participants!$A:$E,5,FALSE)</f>
        <v>St. Barnabas</v>
      </c>
      <c r="I20">
        <v>3</v>
      </c>
      <c r="J20">
        <f t="shared" si="3"/>
        <v>5</v>
      </c>
      <c r="K20">
        <f t="shared" si="1"/>
        <v>18</v>
      </c>
    </row>
    <row r="21" spans="1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A23" s="27">
        <v>18</v>
      </c>
      <c r="D23" s="11">
        <v>4.107638888888889E-4</v>
      </c>
      <c r="E23">
        <f>VLOOKUP($A23,Participants!$A:$E,4,FALSE)</f>
        <v>5</v>
      </c>
      <c r="F23" t="str">
        <f>VLOOKUP($A23,Participants!$A:$E,2,FALSE)</f>
        <v xml:space="preserve">Ella </v>
      </c>
      <c r="G23" t="str">
        <f>VLOOKUP($A23,Participants!$A:$E,3,FALSE)</f>
        <v>Cadwallader</v>
      </c>
      <c r="H23" t="str">
        <f>VLOOKUP($A23,Participants!$A:$E,5,FALSE)</f>
        <v>St Jude</v>
      </c>
      <c r="I23">
        <v>4</v>
      </c>
      <c r="J23">
        <f t="shared" ref="J23:J28" si="4">RANK(D23,IF(I23=4,$D$23:$D$28,),1)</f>
        <v>1</v>
      </c>
      <c r="K23">
        <f t="shared" si="1"/>
        <v>7</v>
      </c>
    </row>
    <row r="24" spans="1:11">
      <c r="A24" s="27">
        <v>103</v>
      </c>
      <c r="D24" s="11">
        <v>4.2708333333333335E-4</v>
      </c>
      <c r="E24">
        <f>VLOOKUP($A24,Participants!$A:$E,4,FALSE)</f>
        <v>5</v>
      </c>
      <c r="F24" t="str">
        <f>VLOOKUP($A24,Participants!$A:$E,2,FALSE)</f>
        <v>Nora</v>
      </c>
      <c r="G24" t="str">
        <f>VLOOKUP($A24,Participants!$A:$E,3,FALSE)</f>
        <v>Phillips</v>
      </c>
      <c r="H24" t="str">
        <f>VLOOKUP($A24,Participants!$A:$E,5,FALSE)</f>
        <v>St Jude</v>
      </c>
      <c r="I24">
        <v>4</v>
      </c>
      <c r="J24">
        <f t="shared" si="4"/>
        <v>2</v>
      </c>
      <c r="K24">
        <f t="shared" si="1"/>
        <v>13</v>
      </c>
    </row>
    <row r="25" spans="1:11">
      <c r="A25" s="27">
        <v>304</v>
      </c>
      <c r="D25" s="11">
        <v>4.3368055555555548E-4</v>
      </c>
      <c r="E25">
        <f>VLOOKUP($A25,Participants!$A:$E,4,FALSE)</f>
        <v>6</v>
      </c>
      <c r="F25" t="str">
        <f>VLOOKUP($A25,Participants!$A:$E,2,FALSE)</f>
        <v>Annie</v>
      </c>
      <c r="G25" t="str">
        <f>VLOOKUP($A25,Participants!$A:$E,3,FALSE)</f>
        <v>Schoettle</v>
      </c>
      <c r="H25" t="str">
        <f>VLOOKUP($A25,Participants!$A:$E,5,FALSE)</f>
        <v>St. Barnabas</v>
      </c>
      <c r="I25">
        <v>4</v>
      </c>
      <c r="J25">
        <f t="shared" si="4"/>
        <v>3</v>
      </c>
      <c r="K25">
        <f t="shared" si="1"/>
        <v>15</v>
      </c>
    </row>
    <row r="26" spans="1:11">
      <c r="A26" s="27">
        <v>153</v>
      </c>
      <c r="D26" s="11">
        <v>4.8495370370370375E-4</v>
      </c>
      <c r="E26">
        <f>VLOOKUP($A26,Participants!$A:$E,4,FALSE)</f>
        <v>5</v>
      </c>
      <c r="F26" t="str">
        <f>VLOOKUP($A26,Participants!$A:$E,2,FALSE)</f>
        <v>Lilah</v>
      </c>
      <c r="G26" t="str">
        <f>VLOOKUP($A26,Participants!$A:$E,3,FALSE)</f>
        <v>Argiris</v>
      </c>
      <c r="H26" t="str">
        <f>VLOOKUP($A26,Participants!$A:$E,5,FALSE)</f>
        <v>SSFC</v>
      </c>
      <c r="I26">
        <v>4</v>
      </c>
      <c r="J26">
        <f t="shared" si="4"/>
        <v>4</v>
      </c>
      <c r="K26">
        <f t="shared" si="1"/>
        <v>21</v>
      </c>
    </row>
    <row r="27" spans="1:11">
      <c r="D27" s="11"/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D28" s="11"/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16:D20">
    <sortCondition ref="D16:D20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2B00-000000000000}">
      <formula1>Grade</formula1>
    </dataValidation>
  </dataValidations>
  <hyperlinks>
    <hyperlink ref="M1" location="'Schedule of Events'!A1" display="'Return to Schedule of Events" xr:uid="{00000000-0004-0000-2B00-000000000000}"/>
    <hyperlink ref="M3" location="Participants!A1" display="Add or Update Participants" xr:uid="{00000000-0004-0000-2B00-000001000000}"/>
    <hyperlink ref="M4" location="Overall!A1" display="Overall Place and Points" xr:uid="{00000000-0004-0000-2B00-000002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9"/>
  <dimension ref="A1:Z36"/>
  <sheetViews>
    <sheetView workbookViewId="0">
      <selection activeCell="M16" sqref="M16"/>
    </sheetView>
  </sheetViews>
  <sheetFormatPr defaultRowHeight="15"/>
  <cols>
    <col min="1" max="1" width="8.7109375" style="27"/>
    <col min="2" max="2" width="10.28515625" style="27" customWidth="1"/>
    <col min="3" max="3" width="0.140625" style="22" customWidth="1"/>
    <col min="4" max="4" width="12.5703125" customWidth="1"/>
    <col min="13" max="13" width="27" bestFit="1" customWidth="1"/>
    <col min="25" max="26" width="9.140625" style="27"/>
  </cols>
  <sheetData>
    <row r="1" spans="1:26">
      <c r="A1" s="3" t="s">
        <v>52</v>
      </c>
      <c r="B1" s="3" t="s">
        <v>199</v>
      </c>
      <c r="C1" s="67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  <c r="Y1" s="27" t="str">
        <f>IFERROR(VLOOKUP("Duplicate",#REF!,1,FALSE),"")</f>
        <v/>
      </c>
      <c r="Z1" s="27" t="str">
        <f ca="1">IF(Y1="Duplicate",MID(CELL("filename",A1),FIND("]",CELL("filename",A1))+1,256),"")</f>
        <v/>
      </c>
    </row>
    <row r="2" spans="1:26">
      <c r="A2" s="27">
        <v>296</v>
      </c>
      <c r="B2" s="11" t="s">
        <v>720</v>
      </c>
      <c r="C2" s="129">
        <v>2.0189814814814814E-3</v>
      </c>
      <c r="D2" s="11">
        <v>2.0189814814814814E-3</v>
      </c>
      <c r="E2">
        <f>VLOOKUP($A2,Participants!$A:$E,4,FALSE)</f>
        <v>6</v>
      </c>
      <c r="F2" t="str">
        <f>VLOOKUP($A2,Participants!$A:$E,2,FALSE)</f>
        <v>Tessa</v>
      </c>
      <c r="G2" t="str">
        <f>VLOOKUP($A2,Participants!$A:$E,3,FALSE)</f>
        <v>Mize</v>
      </c>
      <c r="H2" t="str">
        <f>VLOOKUP($A2,Participants!$A:$E,5,FALSE)</f>
        <v>St. Barnabas</v>
      </c>
      <c r="I2">
        <v>1</v>
      </c>
      <c r="J2">
        <f t="shared" ref="J2:J36" si="0">RANK(D2,IF(I2=1,$D$2:$D$31,),1)</f>
        <v>1</v>
      </c>
      <c r="K2">
        <f t="shared" ref="K2:K36" si="1">RANK(D2,$D$2:$D$89,1)</f>
        <v>1</v>
      </c>
    </row>
    <row r="3" spans="1:26">
      <c r="A3" s="27">
        <v>29</v>
      </c>
      <c r="B3" s="11" t="s">
        <v>719</v>
      </c>
      <c r="C3" s="129">
        <v>2.2731481481481485E-4</v>
      </c>
      <c r="D3" s="11">
        <v>2.2462962962962961E-3</v>
      </c>
      <c r="E3">
        <f>VLOOKUP($A3,Participants!$A:$E,4,FALSE)</f>
        <v>5</v>
      </c>
      <c r="F3" t="str">
        <f>VLOOKUP($A3,Participants!$A:$E,2,FALSE)</f>
        <v>Lydia</v>
      </c>
      <c r="G3" t="str">
        <f>VLOOKUP($A3,Participants!$A:$E,3,FALSE)</f>
        <v>Dant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si="1"/>
        <v>2</v>
      </c>
      <c r="M3" s="13" t="s">
        <v>116</v>
      </c>
    </row>
    <row r="4" spans="1:26">
      <c r="A4" s="27">
        <v>18</v>
      </c>
      <c r="B4" s="11" t="s">
        <v>718</v>
      </c>
      <c r="C4" s="129">
        <v>2.2280092592592596E-4</v>
      </c>
      <c r="D4" s="11">
        <v>2.4690972222222219E-3</v>
      </c>
      <c r="E4">
        <f>VLOOKUP($A4,Participants!$A:$E,4,FALSE)</f>
        <v>5</v>
      </c>
      <c r="F4" t="str">
        <f>VLOOKUP($A4,Participants!$A:$E,2,FALSE)</f>
        <v xml:space="preserve">Ella </v>
      </c>
      <c r="G4" t="str">
        <f>VLOOKUP($A4,Participants!$A:$E,3,FALSE)</f>
        <v>Cadwallader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3</v>
      </c>
      <c r="M4" s="13" t="s">
        <v>117</v>
      </c>
    </row>
    <row r="5" spans="1:26">
      <c r="A5" s="27">
        <v>293</v>
      </c>
      <c r="B5" s="11" t="s">
        <v>716</v>
      </c>
      <c r="C5" s="129">
        <v>2.4097222222222225E-4</v>
      </c>
      <c r="D5" s="11">
        <v>2.8496527777777778E-3</v>
      </c>
      <c r="E5">
        <f>VLOOKUP($A5,Participants!$A:$E,4,FALSE)</f>
        <v>5</v>
      </c>
      <c r="F5" t="str">
        <f>VLOOKUP($A5,Participants!$A:$E,2,FALSE)</f>
        <v>Eva</v>
      </c>
      <c r="G5" t="str">
        <f>VLOOKUP($A5,Participants!$A:$E,3,FALSE)</f>
        <v>Miller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4</v>
      </c>
    </row>
    <row r="6" spans="1:26">
      <c r="A6" s="27">
        <v>136</v>
      </c>
      <c r="B6" s="11" t="s">
        <v>715</v>
      </c>
      <c r="C6" s="129">
        <v>1.5011574074074075E-4</v>
      </c>
      <c r="D6" s="11">
        <v>2.9997685185185184E-3</v>
      </c>
      <c r="E6">
        <f>VLOOKUP($A6,Participants!$A:$E,4,FALSE)</f>
        <v>6</v>
      </c>
      <c r="F6" t="str">
        <f>VLOOKUP($A6,Participants!$A:$E,2,FALSE)</f>
        <v>Alaina</v>
      </c>
      <c r="G6" t="str">
        <f>VLOOKUP($A6,Participants!$A:$E,3,FALSE)</f>
        <v>Whiteley</v>
      </c>
      <c r="H6" t="str">
        <f>VLOOKUP($A6,Participants!$A:$E,5,FALSE)</f>
        <v>St Jude</v>
      </c>
      <c r="I6">
        <v>1</v>
      </c>
      <c r="J6">
        <f t="shared" si="0"/>
        <v>5</v>
      </c>
      <c r="K6">
        <f t="shared" si="1"/>
        <v>5</v>
      </c>
    </row>
    <row r="7" spans="1:26">
      <c r="B7" s="11"/>
      <c r="C7" s="129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26">
      <c r="D8" s="11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 t="shared" si="0"/>
        <v>#N/A</v>
      </c>
      <c r="K8" t="e">
        <f t="shared" si="1"/>
        <v>#N/A</v>
      </c>
    </row>
    <row r="9" spans="1:26">
      <c r="D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0"/>
        <v>#N/A</v>
      </c>
      <c r="K9" t="e">
        <f t="shared" si="1"/>
        <v>#N/A</v>
      </c>
    </row>
    <row r="10" spans="1:26">
      <c r="D10" s="11"/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1</v>
      </c>
      <c r="J10" t="e">
        <f t="shared" si="0"/>
        <v>#N/A</v>
      </c>
      <c r="K10" t="e">
        <f t="shared" si="1"/>
        <v>#N/A</v>
      </c>
    </row>
    <row r="11" spans="1:26">
      <c r="D11" s="11"/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1</v>
      </c>
      <c r="J11" t="e">
        <f t="shared" si="0"/>
        <v>#N/A</v>
      </c>
      <c r="K11" t="e">
        <f t="shared" si="1"/>
        <v>#N/A</v>
      </c>
    </row>
    <row r="12" spans="1:26">
      <c r="D12" s="11"/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1</v>
      </c>
      <c r="J12" t="e">
        <f t="shared" si="0"/>
        <v>#N/A</v>
      </c>
      <c r="K12" t="e">
        <f t="shared" si="1"/>
        <v>#N/A</v>
      </c>
    </row>
    <row r="13" spans="1:26"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1</v>
      </c>
      <c r="J13" t="e">
        <f t="shared" si="0"/>
        <v>#N/A</v>
      </c>
      <c r="K13" t="e">
        <f t="shared" si="1"/>
        <v>#N/A</v>
      </c>
    </row>
    <row r="14" spans="1:26"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1</v>
      </c>
      <c r="J14" t="e">
        <f t="shared" si="0"/>
        <v>#N/A</v>
      </c>
      <c r="K14" t="e">
        <f t="shared" si="1"/>
        <v>#N/A</v>
      </c>
    </row>
    <row r="15" spans="1:26">
      <c r="D15" s="11"/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1</v>
      </c>
      <c r="J15" t="e">
        <f t="shared" si="0"/>
        <v>#N/A</v>
      </c>
      <c r="K15" t="e">
        <f t="shared" si="1"/>
        <v>#N/A</v>
      </c>
    </row>
    <row r="16" spans="1:26">
      <c r="D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1</v>
      </c>
      <c r="J16" t="e">
        <f t="shared" si="0"/>
        <v>#N/A</v>
      </c>
      <c r="K16" t="e">
        <f t="shared" si="1"/>
        <v>#N/A</v>
      </c>
    </row>
    <row r="17" spans="4:11">
      <c r="D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1</v>
      </c>
      <c r="J17" t="e">
        <f t="shared" si="0"/>
        <v>#N/A</v>
      </c>
      <c r="K17" t="e">
        <f t="shared" si="1"/>
        <v>#N/A</v>
      </c>
    </row>
    <row r="18" spans="4:11">
      <c r="D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1</v>
      </c>
      <c r="J18" t="e">
        <f t="shared" si="0"/>
        <v>#N/A</v>
      </c>
      <c r="K18" t="e">
        <f t="shared" si="1"/>
        <v>#N/A</v>
      </c>
    </row>
    <row r="19" spans="4:11"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1</v>
      </c>
      <c r="J19" t="e">
        <f t="shared" si="0"/>
        <v>#N/A</v>
      </c>
      <c r="K19" t="e">
        <f t="shared" si="1"/>
        <v>#N/A</v>
      </c>
    </row>
    <row r="20" spans="4:11"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1</v>
      </c>
      <c r="J20" t="e">
        <f t="shared" si="0"/>
        <v>#N/A</v>
      </c>
      <c r="K20" t="e">
        <f t="shared" si="1"/>
        <v>#N/A</v>
      </c>
    </row>
    <row r="21" spans="4:11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1</v>
      </c>
      <c r="J21" t="e">
        <f t="shared" si="0"/>
        <v>#N/A</v>
      </c>
      <c r="K21" t="e">
        <f t="shared" si="1"/>
        <v>#N/A</v>
      </c>
    </row>
    <row r="22" spans="4:11">
      <c r="D22" s="11"/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1</v>
      </c>
      <c r="J22" t="e">
        <f t="shared" si="0"/>
        <v>#N/A</v>
      </c>
      <c r="K22" t="e">
        <f t="shared" si="1"/>
        <v>#N/A</v>
      </c>
    </row>
    <row r="23" spans="4:11">
      <c r="D23" s="11"/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1</v>
      </c>
      <c r="J23" t="e">
        <f t="shared" si="0"/>
        <v>#N/A</v>
      </c>
      <c r="K23" t="e">
        <f t="shared" si="1"/>
        <v>#N/A</v>
      </c>
    </row>
    <row r="24" spans="4:11">
      <c r="D24" s="11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1</v>
      </c>
      <c r="J24" t="e">
        <f t="shared" si="0"/>
        <v>#N/A</v>
      </c>
      <c r="K24" t="e">
        <f t="shared" si="1"/>
        <v>#N/A</v>
      </c>
    </row>
    <row r="25" spans="4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1</v>
      </c>
      <c r="J25" t="e">
        <f t="shared" si="0"/>
        <v>#N/A</v>
      </c>
      <c r="K25" t="e">
        <f t="shared" si="1"/>
        <v>#N/A</v>
      </c>
    </row>
    <row r="26" spans="4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1</v>
      </c>
      <c r="J26" t="e">
        <f t="shared" si="0"/>
        <v>#N/A</v>
      </c>
      <c r="K26" t="e">
        <f t="shared" si="1"/>
        <v>#N/A</v>
      </c>
    </row>
    <row r="27" spans="4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1</v>
      </c>
      <c r="J27" t="e">
        <f t="shared" si="0"/>
        <v>#N/A</v>
      </c>
      <c r="K27" t="e">
        <f t="shared" si="1"/>
        <v>#N/A</v>
      </c>
    </row>
    <row r="28" spans="4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1</v>
      </c>
      <c r="J28" t="e">
        <f t="shared" si="0"/>
        <v>#N/A</v>
      </c>
      <c r="K28" t="e">
        <f t="shared" si="1"/>
        <v>#N/A</v>
      </c>
    </row>
    <row r="29" spans="4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1</v>
      </c>
      <c r="J29" t="e">
        <f t="shared" si="0"/>
        <v>#N/A</v>
      </c>
      <c r="K29" t="e">
        <f t="shared" si="1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1</v>
      </c>
      <c r="J30" t="e">
        <f t="shared" si="0"/>
        <v>#N/A</v>
      </c>
      <c r="K30" t="e">
        <f t="shared" si="1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1</v>
      </c>
      <c r="J31" t="e">
        <f t="shared" si="0"/>
        <v>#N/A</v>
      </c>
      <c r="K31" t="e">
        <f t="shared" si="1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1</v>
      </c>
      <c r="J32" t="e">
        <f t="shared" si="0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1</v>
      </c>
      <c r="J33" t="e">
        <f t="shared" si="0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1</v>
      </c>
      <c r="J34" t="e">
        <f t="shared" si="0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1</v>
      </c>
      <c r="J35" t="e">
        <f t="shared" si="0"/>
        <v>#N/A</v>
      </c>
      <c r="K35" t="e">
        <f t="shared" si="1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1</v>
      </c>
      <c r="J36" t="e">
        <f t="shared" si="0"/>
        <v>#N/A</v>
      </c>
      <c r="K36" t="e">
        <f t="shared" si="1"/>
        <v>#N/A</v>
      </c>
    </row>
  </sheetData>
  <sortState xmlns:xlrd2="http://schemas.microsoft.com/office/spreadsheetml/2017/richdata2" ref="B2:D7">
    <sortCondition ref="D2:D7"/>
  </sortState>
  <dataValidations count="1">
    <dataValidation type="list" allowBlank="1" showInputMessage="1" showErrorMessage="1" errorTitle="Choose a School" error="Please choose a valid school for this Meet." promptTitle="Choose School" sqref="E2:E36" xr:uid="{00000000-0002-0000-2C00-000000000000}">
      <formula1>Grade</formula1>
    </dataValidation>
  </dataValidations>
  <hyperlinks>
    <hyperlink ref="M1" location="'Schedule of Events'!A1" display="'Return to Schedule of Events" xr:uid="{00000000-0004-0000-2C00-000000000000}"/>
    <hyperlink ref="M3" location="Participants!A1" display="Add or Update Participants" xr:uid="{00000000-0004-0000-2C00-000001000000}"/>
    <hyperlink ref="M4" location="Overall!A1" display="Overall Place and Points" xr:uid="{00000000-0004-0000-2C00-000002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0"/>
  <dimension ref="A1:O42"/>
  <sheetViews>
    <sheetView workbookViewId="0">
      <selection sqref="A1:A1048576"/>
    </sheetView>
  </sheetViews>
  <sheetFormatPr defaultRowHeight="15"/>
  <cols>
    <col min="1" max="1" width="8.7109375" style="27"/>
    <col min="2" max="2" width="9.85546875" style="27" customWidth="1"/>
    <col min="3" max="3" width="9.140625" style="27" hidden="1" customWidth="1"/>
    <col min="4" max="4" width="16.1406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123</v>
      </c>
      <c r="B2" s="11" t="s">
        <v>720</v>
      </c>
      <c r="C2" s="11">
        <v>1.9641203703703704E-4</v>
      </c>
      <c r="D2" s="11">
        <v>1.9641203703703704E-4</v>
      </c>
      <c r="E2">
        <f>VLOOKUP($A2,Participants!$A:$E,4,FALSE)</f>
        <v>5</v>
      </c>
      <c r="F2" t="str">
        <f>VLOOKUP($A2,Participants!$A:$E,2,FALSE)</f>
        <v>Nora</v>
      </c>
      <c r="G2" t="str">
        <f>VLOOKUP($A2,Participants!$A:$E,3,FALSE)</f>
        <v>Smith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2</v>
      </c>
    </row>
    <row r="3" spans="1:15">
      <c r="A3" s="27">
        <v>162</v>
      </c>
      <c r="B3" s="11" t="s">
        <v>719</v>
      </c>
      <c r="C3" s="11">
        <v>1.736111111111111E-6</v>
      </c>
      <c r="D3" s="11">
        <v>1.9826388888888888E-4</v>
      </c>
      <c r="E3">
        <f>VLOOKUP($A3,Participants!$A:$E,4,FALSE)</f>
        <v>6</v>
      </c>
      <c r="F3" t="str">
        <f>VLOOKUP($A3,Participants!$A:$E,2,FALSE)</f>
        <v>Ava</v>
      </c>
      <c r="G3" t="str">
        <f>VLOOKUP($A3,Participants!$A:$E,3,FALSE)</f>
        <v>Cox</v>
      </c>
      <c r="H3" t="str">
        <f>VLOOKUP($A3,Participants!$A:$E,5,FALSE)</f>
        <v>SSFC</v>
      </c>
      <c r="I3">
        <v>1</v>
      </c>
      <c r="J3">
        <f t="shared" si="0"/>
        <v>2</v>
      </c>
      <c r="K3">
        <f t="shared" ref="K3:K42" si="1">RANK(D3,$D$2:$D$100,1)</f>
        <v>3</v>
      </c>
      <c r="M3" s="13" t="s">
        <v>116</v>
      </c>
    </row>
    <row r="4" spans="1:15">
      <c r="A4" s="27">
        <v>94</v>
      </c>
      <c r="B4" s="11" t="s">
        <v>718</v>
      </c>
      <c r="C4" s="11">
        <v>4.6296296296296296E-6</v>
      </c>
      <c r="D4" s="11">
        <v>2.0289351851851851E-4</v>
      </c>
      <c r="E4">
        <f>VLOOKUP($A4,Participants!$A:$E,4,FALSE)</f>
        <v>5</v>
      </c>
      <c r="F4" t="str">
        <f>VLOOKUP($A4,Participants!$A:$E,2,FALSE)</f>
        <v>Lola</v>
      </c>
      <c r="G4" t="str">
        <f>VLOOKUP($A4,Participants!$A:$E,3,FALSE)</f>
        <v>Morelli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8</v>
      </c>
      <c r="M4" s="13" t="s">
        <v>117</v>
      </c>
    </row>
    <row r="5" spans="1:15">
      <c r="A5" s="27">
        <v>284</v>
      </c>
      <c r="B5" s="11" t="s">
        <v>717</v>
      </c>
      <c r="C5" s="11">
        <v>9.4907407407407392E-6</v>
      </c>
      <c r="D5" s="11">
        <v>2.1238425925925928E-4</v>
      </c>
      <c r="E5">
        <f>VLOOKUP($A5,Participants!$A:$E,4,FALSE)</f>
        <v>6</v>
      </c>
      <c r="F5" t="str">
        <f>VLOOKUP($A5,Participants!$A:$E,2,FALSE)</f>
        <v>Lauren</v>
      </c>
      <c r="G5" t="str">
        <f>VLOOKUP($A5,Participants!$A:$E,3,FALSE)</f>
        <v>Koleszar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15</v>
      </c>
    </row>
    <row r="6" spans="1:15">
      <c r="A6" s="27">
        <v>235</v>
      </c>
      <c r="B6" s="11" t="s">
        <v>716</v>
      </c>
      <c r="C6" s="11">
        <v>1.5972222222222224E-5</v>
      </c>
      <c r="D6" s="11">
        <v>2.2835648148148151E-4</v>
      </c>
      <c r="E6">
        <f>VLOOKUP($A6,Participants!$A:$E,4,FALSE)</f>
        <v>6</v>
      </c>
      <c r="F6" t="str">
        <f>VLOOKUP($A6,Participants!$A:$E,2,FALSE)</f>
        <v>Hailey</v>
      </c>
      <c r="G6" t="str">
        <f>VLOOKUP($A6,Participants!$A:$E,3,FALSE)</f>
        <v>Engel</v>
      </c>
      <c r="H6" t="str">
        <f>VLOOKUP($A6,Participants!$A:$E,5,FALSE)</f>
        <v>United We Run</v>
      </c>
      <c r="I6">
        <v>1</v>
      </c>
      <c r="J6">
        <f t="shared" si="0"/>
        <v>5</v>
      </c>
      <c r="K6">
        <f t="shared" si="1"/>
        <v>19</v>
      </c>
    </row>
    <row r="7" spans="1:15">
      <c r="A7" s="27">
        <v>155</v>
      </c>
      <c r="B7" s="11" t="s">
        <v>715</v>
      </c>
      <c r="C7" s="11">
        <v>1.1689814814814814E-5</v>
      </c>
      <c r="D7" s="11">
        <v>2.4016203703703702E-4</v>
      </c>
      <c r="E7">
        <f>VLOOKUP($A7,Participants!$A:$E,4,FALSE)</f>
        <v>6</v>
      </c>
      <c r="F7" t="str">
        <f>VLOOKUP($A7,Participants!$A:$E,2,FALSE)</f>
        <v>Madalyn</v>
      </c>
      <c r="G7" t="str">
        <f>VLOOKUP($A7,Participants!$A:$E,3,FALSE)</f>
        <v>Back</v>
      </c>
      <c r="H7" t="str">
        <f>VLOOKUP($A7,Participants!$A:$E,5,FALSE)</f>
        <v>SSFC</v>
      </c>
      <c r="I7">
        <v>1</v>
      </c>
      <c r="J7">
        <f t="shared" si="0"/>
        <v>6</v>
      </c>
      <c r="K7">
        <f t="shared" si="1"/>
        <v>23</v>
      </c>
    </row>
    <row r="8" spans="1:15">
      <c r="B8" s="11"/>
      <c r="C8" s="11"/>
      <c r="D8" s="11"/>
    </row>
    <row r="9" spans="1:15">
      <c r="A9" s="27">
        <v>243</v>
      </c>
      <c r="B9" s="11" t="s">
        <v>720</v>
      </c>
      <c r="C9" s="11">
        <v>1.9444444444444446E-4</v>
      </c>
      <c r="D9" s="11">
        <v>1.9444444444444446E-4</v>
      </c>
      <c r="E9">
        <f>VLOOKUP($A9,Participants!$A:$E,4,FALSE)</f>
        <v>6</v>
      </c>
      <c r="F9" t="str">
        <f>VLOOKUP($A9,Participants!$A:$E,2,FALSE)</f>
        <v>Peyton</v>
      </c>
      <c r="G9" t="str">
        <f>VLOOKUP($A9,Participants!$A:$E,3,FALSE)</f>
        <v>Kocher</v>
      </c>
      <c r="H9" t="str">
        <f>VLOOKUP($A9,Participants!$A:$E,5,FALSE)</f>
        <v>United We Run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A10" s="27">
        <v>16</v>
      </c>
      <c r="B10" s="11" t="s">
        <v>719</v>
      </c>
      <c r="C10" s="11">
        <v>5.3240740740740749E-6</v>
      </c>
      <c r="D10" s="11">
        <v>1.9976851851851853E-4</v>
      </c>
      <c r="E10">
        <f>VLOOKUP($A10,Participants!$A:$E,4,FALSE)</f>
        <v>5</v>
      </c>
      <c r="F10" t="str">
        <f>VLOOKUP($A10,Participants!$A:$E,2,FALSE)</f>
        <v>Delanie</v>
      </c>
      <c r="G10" t="str">
        <f>VLOOKUP($A10,Participants!$A:$E,3,FALSE)</f>
        <v>Bullock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5</v>
      </c>
    </row>
    <row r="11" spans="1:15">
      <c r="A11" s="27">
        <v>278</v>
      </c>
      <c r="B11" s="11" t="s">
        <v>718</v>
      </c>
      <c r="C11" s="11">
        <v>5.5555555555555558E-6</v>
      </c>
      <c r="D11" s="11">
        <v>2.0532407407407405E-4</v>
      </c>
      <c r="E11">
        <f>VLOOKUP($A11,Participants!$A:$E,4,FALSE)</f>
        <v>5</v>
      </c>
      <c r="F11" t="str">
        <f>VLOOKUP($A11,Participants!$A:$E,2,FALSE)</f>
        <v>Savannah</v>
      </c>
      <c r="G11" t="str">
        <f>VLOOKUP($A11,Participants!$A:$E,3,FALSE)</f>
        <v>Duhammel</v>
      </c>
      <c r="H11" t="str">
        <f>VLOOKUP($A11,Participants!$A:$E,5,FALSE)</f>
        <v>St. Barnabas</v>
      </c>
      <c r="I11">
        <v>2</v>
      </c>
      <c r="J11">
        <f t="shared" si="2"/>
        <v>3</v>
      </c>
      <c r="K11">
        <f t="shared" si="1"/>
        <v>9</v>
      </c>
    </row>
    <row r="12" spans="1:15">
      <c r="A12" s="27">
        <v>172</v>
      </c>
      <c r="B12" s="11" t="s">
        <v>717</v>
      </c>
      <c r="C12" s="11">
        <v>3.9351851851851859E-6</v>
      </c>
      <c r="D12" s="11">
        <v>2.0925925925925921E-4</v>
      </c>
      <c r="E12">
        <f>VLOOKUP($A12,Participants!$A:$E,4,FALSE)</f>
        <v>5</v>
      </c>
      <c r="F12" t="str">
        <f>VLOOKUP($A12,Participants!$A:$E,2,FALSE)</f>
        <v>Alexa</v>
      </c>
      <c r="G12" t="str">
        <f>VLOOKUP($A12,Participants!$A:$E,3,FALSE)</f>
        <v>Griffin</v>
      </c>
      <c r="H12" t="str">
        <f>VLOOKUP($A12,Participants!$A:$E,5,FALSE)</f>
        <v>SSFC</v>
      </c>
      <c r="I12">
        <v>2</v>
      </c>
      <c r="J12">
        <f t="shared" si="2"/>
        <v>4</v>
      </c>
      <c r="K12">
        <f t="shared" si="1"/>
        <v>11</v>
      </c>
    </row>
    <row r="13" spans="1:15">
      <c r="A13" s="27">
        <v>73</v>
      </c>
      <c r="B13" s="11" t="s">
        <v>716</v>
      </c>
      <c r="C13" s="11">
        <v>1.8518518518518517E-6</v>
      </c>
      <c r="D13" s="11">
        <v>2.1111111111111111E-4</v>
      </c>
      <c r="E13">
        <f>VLOOKUP($A13,Participants!$A:$E,4,FALSE)</f>
        <v>5</v>
      </c>
      <c r="F13" t="str">
        <f>VLOOKUP($A13,Participants!$A:$E,2,FALSE)</f>
        <v>Bridget</v>
      </c>
      <c r="G13" t="str">
        <f>VLOOKUP($A13,Participants!$A:$E,3,FALSE)</f>
        <v>Lehner</v>
      </c>
      <c r="H13" t="str">
        <f>VLOOKUP($A13,Participants!$A:$E,5,FALSE)</f>
        <v>St Jude</v>
      </c>
      <c r="I13">
        <v>2</v>
      </c>
      <c r="J13">
        <f t="shared" si="2"/>
        <v>5</v>
      </c>
      <c r="K13">
        <f t="shared" si="1"/>
        <v>13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57</v>
      </c>
      <c r="B16" s="11" t="s">
        <v>720</v>
      </c>
      <c r="C16" s="11">
        <v>1.9884259259259258E-4</v>
      </c>
      <c r="D16" s="11">
        <v>1.9884259259259258E-4</v>
      </c>
      <c r="E16">
        <f>VLOOKUP($A16,Participants!$A:$E,4,FALSE)</f>
        <v>5</v>
      </c>
      <c r="F16" t="str">
        <f>VLOOKUP($A16,Participants!$A:$E,2,FALSE)</f>
        <v xml:space="preserve">Lucy </v>
      </c>
      <c r="G16" t="str">
        <f>VLOOKUP($A16,Participants!$A:$E,3,FALSE)</f>
        <v>Jackson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4</v>
      </c>
    </row>
    <row r="17" spans="1:11">
      <c r="A17" s="27">
        <v>244</v>
      </c>
      <c r="B17" s="11" t="s">
        <v>719</v>
      </c>
      <c r="C17" s="11">
        <v>1.8518518518518517E-6</v>
      </c>
      <c r="D17" s="11">
        <v>2.0081018518518519E-4</v>
      </c>
      <c r="E17">
        <f>VLOOKUP($A17,Participants!$A:$E,4,FALSE)</f>
        <v>6</v>
      </c>
      <c r="F17" t="str">
        <f>VLOOKUP($A17,Participants!$A:$E,2,FALSE)</f>
        <v>Ava</v>
      </c>
      <c r="G17" t="str">
        <f>VLOOKUP($A17,Participants!$A:$E,3,FALSE)</f>
        <v>Kress</v>
      </c>
      <c r="H17" t="str">
        <f>VLOOKUP($A17,Participants!$A:$E,5,FALSE)</f>
        <v>United We Run</v>
      </c>
      <c r="I17">
        <v>3</v>
      </c>
      <c r="J17">
        <f t="shared" si="3"/>
        <v>2</v>
      </c>
      <c r="K17">
        <f t="shared" si="1"/>
        <v>6</v>
      </c>
    </row>
    <row r="18" spans="1:11">
      <c r="A18" s="27">
        <v>74</v>
      </c>
      <c r="B18" s="11" t="s">
        <v>718</v>
      </c>
      <c r="C18" s="11">
        <v>6.7129629629629622E-6</v>
      </c>
      <c r="D18" s="11">
        <v>2.0752314814814817E-4</v>
      </c>
      <c r="E18">
        <f>VLOOKUP($A18,Participants!$A:$E,4,FALSE)</f>
        <v>6</v>
      </c>
      <c r="F18" t="str">
        <f>VLOOKUP($A18,Participants!$A:$E,2,FALSE)</f>
        <v>Megan</v>
      </c>
      <c r="G18" t="str">
        <f>VLOOKUP($A18,Participants!$A:$E,3,FALSE)</f>
        <v>Lehner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10</v>
      </c>
    </row>
    <row r="19" spans="1:11">
      <c r="A19" s="27">
        <v>304</v>
      </c>
      <c r="B19" s="11" t="s">
        <v>717</v>
      </c>
      <c r="C19" s="11">
        <v>1.6203703703703705E-6</v>
      </c>
      <c r="D19" s="11">
        <v>2.0925925925925921E-4</v>
      </c>
      <c r="E19">
        <f>VLOOKUP($A19,Participants!$A:$E,4,FALSE)</f>
        <v>6</v>
      </c>
      <c r="F19" t="str">
        <f>VLOOKUP($A19,Participants!$A:$E,2,FALSE)</f>
        <v>Annie</v>
      </c>
      <c r="G19" t="str">
        <f>VLOOKUP($A19,Participants!$A:$E,3,FALSE)</f>
        <v>Schoettle</v>
      </c>
      <c r="H19" t="str">
        <f>VLOOKUP($A19,Participants!$A:$E,5,FALSE)</f>
        <v>St. Barnabas</v>
      </c>
      <c r="I19">
        <v>3</v>
      </c>
      <c r="J19">
        <f t="shared" si="3"/>
        <v>4</v>
      </c>
      <c r="K19">
        <f t="shared" si="1"/>
        <v>11</v>
      </c>
    </row>
    <row r="20" spans="1:11">
      <c r="A20" s="27">
        <v>215</v>
      </c>
      <c r="B20" s="11" t="s">
        <v>716</v>
      </c>
      <c r="C20" s="11">
        <v>1.6087962962962964E-5</v>
      </c>
      <c r="D20" s="11">
        <v>2.2546296296296298E-4</v>
      </c>
      <c r="E20">
        <f>VLOOKUP($A20,Participants!$A:$E,4,FALSE)</f>
        <v>5</v>
      </c>
      <c r="F20" t="str">
        <f>VLOOKUP($A20,Participants!$A:$E,2,FALSE)</f>
        <v>Ashley</v>
      </c>
      <c r="G20" t="str">
        <f>VLOOKUP($A20,Participants!$A:$E,3,FALSE)</f>
        <v>Woodburn</v>
      </c>
      <c r="H20" t="str">
        <f>VLOOKUP($A20,Participants!$A:$E,5,FALSE)</f>
        <v>SSFC</v>
      </c>
      <c r="I20">
        <v>3</v>
      </c>
      <c r="J20">
        <f t="shared" si="3"/>
        <v>5</v>
      </c>
      <c r="K20">
        <f t="shared" si="1"/>
        <v>17</v>
      </c>
    </row>
    <row r="21" spans="1:11">
      <c r="A21" s="27">
        <v>207</v>
      </c>
      <c r="B21" s="11" t="s">
        <v>715</v>
      </c>
      <c r="C21" s="11">
        <v>3.2291666666666668E-5</v>
      </c>
      <c r="D21" s="11">
        <v>2.5775462962962964E-4</v>
      </c>
      <c r="E21">
        <f>VLOOKUP($A21,Participants!$A:$E,4,FALSE)</f>
        <v>5</v>
      </c>
      <c r="F21" t="str">
        <f>VLOOKUP($A21,Participants!$A:$E,2,FALSE)</f>
        <v>Megan</v>
      </c>
      <c r="G21" t="str">
        <f>VLOOKUP($A21,Participants!$A:$E,3,FALSE)</f>
        <v>Trieste</v>
      </c>
      <c r="H21" t="str">
        <f>VLOOKUP($A21,Participants!$A:$E,5,FALSE)</f>
        <v>SSFC</v>
      </c>
      <c r="I21">
        <v>3</v>
      </c>
      <c r="J21">
        <f t="shared" si="3"/>
        <v>6</v>
      </c>
      <c r="K21">
        <f t="shared" si="1"/>
        <v>24</v>
      </c>
    </row>
    <row r="22" spans="1:11">
      <c r="B22" s="11"/>
      <c r="C22" s="11">
        <v>2.2337962962962963E-5</v>
      </c>
      <c r="D22" s="11"/>
    </row>
    <row r="23" spans="1:11">
      <c r="A23" s="27">
        <v>270</v>
      </c>
      <c r="B23" s="11" t="s">
        <v>720</v>
      </c>
      <c r="C23" s="11">
        <v>2.0243055555555555E-4</v>
      </c>
      <c r="D23" s="11">
        <v>2.0243055555555555E-4</v>
      </c>
      <c r="E23">
        <f>VLOOKUP($A23,Participants!$A:$E,4,FALSE)</f>
        <v>6</v>
      </c>
      <c r="F23" t="str">
        <f>VLOOKUP($A23,Participants!$A:$E,2,FALSE)</f>
        <v>Anna</v>
      </c>
      <c r="G23" t="str">
        <f>VLOOKUP($A23,Participants!$A:$E,3,FALSE)</f>
        <v>Wilson</v>
      </c>
      <c r="H23" t="str">
        <f>VLOOKUP($A23,Participants!$A:$E,5,FALSE)</f>
        <v>United We Run</v>
      </c>
      <c r="I23">
        <v>4</v>
      </c>
      <c r="J23">
        <f t="shared" ref="J23:J28" si="4">RANK(D23,IF(I23=4,$D$23:$D$28,),1)</f>
        <v>1</v>
      </c>
      <c r="K23">
        <f t="shared" si="1"/>
        <v>7</v>
      </c>
    </row>
    <row r="24" spans="1:11">
      <c r="A24" s="27">
        <v>181</v>
      </c>
      <c r="B24" s="11" t="s">
        <v>719</v>
      </c>
      <c r="C24" s="11">
        <v>1.9097222222222222E-5</v>
      </c>
      <c r="D24" s="11">
        <v>2.2164351851851851E-4</v>
      </c>
      <c r="E24">
        <f>VLOOKUP($A24,Participants!$A:$E,4,FALSE)</f>
        <v>5</v>
      </c>
      <c r="F24" t="str">
        <f>VLOOKUP($A24,Participants!$A:$E,2,FALSE)</f>
        <v>Evelyn</v>
      </c>
      <c r="G24" t="str">
        <f>VLOOKUP($A24,Participants!$A:$E,3,FALSE)</f>
        <v>Lewis</v>
      </c>
      <c r="H24" t="str">
        <f>VLOOKUP($A24,Participants!$A:$E,5,FALSE)</f>
        <v>SSFC</v>
      </c>
      <c r="I24">
        <v>4</v>
      </c>
      <c r="J24">
        <f t="shared" si="4"/>
        <v>2</v>
      </c>
      <c r="K24">
        <f t="shared" si="1"/>
        <v>16</v>
      </c>
    </row>
    <row r="25" spans="1:11">
      <c r="A25" s="27">
        <v>229</v>
      </c>
      <c r="B25" s="11" t="s">
        <v>718</v>
      </c>
      <c r="C25" s="11">
        <v>7.6388888888888901E-6</v>
      </c>
      <c r="D25" s="11">
        <v>2.292824074074074E-4</v>
      </c>
      <c r="E25">
        <f>VLOOKUP($A25,Participants!$A:$E,4,FALSE)</f>
        <v>6</v>
      </c>
      <c r="F25" t="str">
        <f>VLOOKUP($A25,Participants!$A:$E,2,FALSE)</f>
        <v>Leah</v>
      </c>
      <c r="G25" t="str">
        <f>VLOOKUP($A25,Participants!$A:$E,3,FALSE)</f>
        <v>Clark</v>
      </c>
      <c r="H25" t="str">
        <f>VLOOKUP($A25,Participants!$A:$E,5,FALSE)</f>
        <v>United We Run</v>
      </c>
      <c r="I25">
        <v>4</v>
      </c>
      <c r="J25">
        <f t="shared" si="4"/>
        <v>3</v>
      </c>
      <c r="K25">
        <f t="shared" si="1"/>
        <v>20</v>
      </c>
    </row>
    <row r="26" spans="1:11">
      <c r="A26" s="27">
        <v>52</v>
      </c>
      <c r="B26" s="11" t="s">
        <v>717</v>
      </c>
      <c r="C26" s="11">
        <v>1.0416666666666666E-5</v>
      </c>
      <c r="D26" s="11">
        <v>2.398148148148148E-4</v>
      </c>
      <c r="E26">
        <f>VLOOKUP($A26,Participants!$A:$E,4,FALSE)</f>
        <v>5</v>
      </c>
      <c r="F26" t="str">
        <f>VLOOKUP($A26,Participants!$A:$E,2,FALSE)</f>
        <v>Maryanna</v>
      </c>
      <c r="G26" t="str">
        <f>VLOOKUP($A26,Participants!$A:$E,3,FALSE)</f>
        <v>Houser</v>
      </c>
      <c r="H26" t="str">
        <f>VLOOKUP($A26,Participants!$A:$E,5,FALSE)</f>
        <v>St Jude</v>
      </c>
      <c r="I26">
        <v>4</v>
      </c>
      <c r="J26">
        <f t="shared" si="4"/>
        <v>4</v>
      </c>
      <c r="K26">
        <f t="shared" si="1"/>
        <v>22</v>
      </c>
    </row>
    <row r="27" spans="1:11">
      <c r="A27" s="27">
        <v>151</v>
      </c>
      <c r="B27" s="11" t="s">
        <v>716</v>
      </c>
      <c r="C27" s="11">
        <v>1.8865740740740738E-5</v>
      </c>
      <c r="D27" s="11">
        <v>2.5868055555555556E-4</v>
      </c>
      <c r="E27">
        <f>VLOOKUP($A27,Participants!$A:$E,4,FALSE)</f>
        <v>5</v>
      </c>
      <c r="F27" t="str">
        <f>VLOOKUP($A27,Participants!$A:$E,2,FALSE)</f>
        <v>Audie</v>
      </c>
      <c r="G27" t="str">
        <f>VLOOKUP($A27,Participants!$A:$E,3,FALSE)</f>
        <v>Altherr</v>
      </c>
      <c r="H27" t="str">
        <f>VLOOKUP($A27,Participants!$A:$E,5,FALSE)</f>
        <v>SSFC</v>
      </c>
      <c r="I27">
        <v>4</v>
      </c>
      <c r="J27">
        <f t="shared" si="4"/>
        <v>5</v>
      </c>
      <c r="K27">
        <f t="shared" si="1"/>
        <v>25</v>
      </c>
    </row>
    <row r="28" spans="1:11">
      <c r="B28" s="11"/>
      <c r="C28" s="11">
        <v>2.7430555555555556E-5</v>
      </c>
      <c r="D28" s="11">
        <v>2.8611111111111106E-4</v>
      </c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>
        <f t="shared" si="4"/>
        <v>6</v>
      </c>
      <c r="K28">
        <f t="shared" si="1"/>
        <v>27</v>
      </c>
    </row>
    <row r="30" spans="1:11">
      <c r="A30" s="27">
        <v>6</v>
      </c>
      <c r="B30" s="11" t="s">
        <v>720</v>
      </c>
      <c r="C30" s="11">
        <v>2.1203703703703706E-4</v>
      </c>
      <c r="D30" s="11">
        <v>2.1203703703703706E-4</v>
      </c>
      <c r="E30">
        <f>VLOOKUP($A30,Participants!$A:$E,4,FALSE)</f>
        <v>5</v>
      </c>
      <c r="F30" t="str">
        <f>VLOOKUP($A30,Participants!$A:$E,2,FALSE)</f>
        <v>Olivia</v>
      </c>
      <c r="G30" t="str">
        <f>VLOOKUP($A30,Participants!$A:$E,3,FALSE)</f>
        <v>Antolin</v>
      </c>
      <c r="H30" t="str">
        <f>VLOOKUP($A30,Participants!$A:$E,5,FALSE)</f>
        <v>St Jude</v>
      </c>
      <c r="I30">
        <v>5</v>
      </c>
      <c r="J30">
        <f>RANK(D30,IF(I30=5,$D$30:$D$35,),1)</f>
        <v>1</v>
      </c>
      <c r="K30">
        <f t="shared" si="1"/>
        <v>14</v>
      </c>
    </row>
    <row r="31" spans="1:11">
      <c r="A31" s="27">
        <v>153</v>
      </c>
      <c r="B31" s="11" t="s">
        <v>719</v>
      </c>
      <c r="C31" s="11">
        <v>1.5046296296296298E-5</v>
      </c>
      <c r="D31" s="11">
        <v>2.2708333333333334E-4</v>
      </c>
      <c r="E31">
        <f>VLOOKUP($A31,Participants!$A:$E,4,FALSE)</f>
        <v>5</v>
      </c>
      <c r="F31" t="str">
        <f>VLOOKUP($A31,Participants!$A:$E,2,FALSE)</f>
        <v>Lilah</v>
      </c>
      <c r="G31" t="str">
        <f>VLOOKUP($A31,Participants!$A:$E,3,FALSE)</f>
        <v>Argiris</v>
      </c>
      <c r="H31" t="str">
        <f>VLOOKUP($A31,Participants!$A:$E,5,FALSE)</f>
        <v>SSFC</v>
      </c>
      <c r="I31">
        <v>5</v>
      </c>
      <c r="J31">
        <f t="shared" ref="J31:J35" si="5">RANK(D31,IF(I31=5,$D$30:$D$35,),1)</f>
        <v>2</v>
      </c>
      <c r="K31">
        <f t="shared" si="1"/>
        <v>18</v>
      </c>
    </row>
    <row r="32" spans="1:11">
      <c r="A32" s="27">
        <v>137</v>
      </c>
      <c r="B32" s="11" t="s">
        <v>718</v>
      </c>
      <c r="C32" s="11">
        <v>5.4398148148148149E-6</v>
      </c>
      <c r="D32" s="11">
        <v>2.3263888888888889E-4</v>
      </c>
      <c r="E32">
        <f>VLOOKUP($A32,Participants!$A:$E,4,FALSE)</f>
        <v>5</v>
      </c>
      <c r="F32" t="str">
        <f>VLOOKUP($A32,Participants!$A:$E,2,FALSE)</f>
        <v>Elizabeth</v>
      </c>
      <c r="G32" t="str">
        <f>VLOOKUP($A32,Participants!$A:$E,3,FALSE)</f>
        <v>Wilson</v>
      </c>
      <c r="H32" t="str">
        <f>VLOOKUP($A32,Participants!$A:$E,5,FALSE)</f>
        <v>St Jude</v>
      </c>
      <c r="I32">
        <v>5</v>
      </c>
      <c r="J32">
        <f t="shared" si="5"/>
        <v>3</v>
      </c>
      <c r="K32">
        <f t="shared" si="1"/>
        <v>21</v>
      </c>
    </row>
    <row r="33" spans="1:11">
      <c r="A33" s="27">
        <v>62</v>
      </c>
      <c r="B33" s="11" t="s">
        <v>717</v>
      </c>
      <c r="C33" s="11">
        <v>2.8240740740740736E-5</v>
      </c>
      <c r="D33" s="11">
        <v>2.6087962962962962E-4</v>
      </c>
      <c r="E33">
        <f>VLOOKUP($A33,Participants!$A:$E,4,FALSE)</f>
        <v>6</v>
      </c>
      <c r="F33" t="str">
        <f>VLOOKUP($A33,Participants!$A:$E,2,FALSE)</f>
        <v>Kyra</v>
      </c>
      <c r="G33" t="str">
        <f>VLOOKUP($A33,Participants!$A:$E,3,FALSE)</f>
        <v>Kingston</v>
      </c>
      <c r="H33" t="str">
        <f>VLOOKUP($A33,Participants!$A:$E,5,FALSE)</f>
        <v>St Jude</v>
      </c>
      <c r="I33">
        <v>5</v>
      </c>
      <c r="J33">
        <f t="shared" si="5"/>
        <v>4</v>
      </c>
      <c r="K33">
        <f t="shared" si="1"/>
        <v>26</v>
      </c>
    </row>
    <row r="34" spans="1:11">
      <c r="B34" s="11"/>
      <c r="C34" s="11"/>
      <c r="D34" s="11"/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1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1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1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1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1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1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1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30:D34">
    <sortCondition ref="D30:D34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2D00-000000000000}">
      <formula1>Grade</formula1>
    </dataValidation>
  </dataValidations>
  <hyperlinks>
    <hyperlink ref="M1" location="'Schedule of Events'!A1" display="'Return to Schedule of Events" xr:uid="{00000000-0004-0000-2D00-000000000000}"/>
    <hyperlink ref="M3" location="Participants!A1" display="Add or Update Participants" xr:uid="{00000000-0004-0000-2D00-000001000000}"/>
    <hyperlink ref="M4" location="Overall!A1" display="Overall Place and Points" xr:uid="{00000000-0004-0000-2D00-000002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8"/>
  <dimension ref="A1:M101"/>
  <sheetViews>
    <sheetView workbookViewId="0">
      <selection sqref="A1:E1048576"/>
    </sheetView>
  </sheetViews>
  <sheetFormatPr defaultRowHeight="15"/>
  <cols>
    <col min="1" max="1" width="8.4257812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235</v>
      </c>
      <c r="B2" s="8">
        <f>MAX(C2:E2)</f>
        <v>7105</v>
      </c>
      <c r="C2" s="8">
        <v>7105</v>
      </c>
      <c r="D2" s="8"/>
      <c r="E2" s="8"/>
      <c r="F2">
        <f>VLOOKUP($A2,Participants!$A:$E,4,FALSE)</f>
        <v>6</v>
      </c>
      <c r="G2" t="str">
        <f>VLOOKUP($A2,Participants!$A:$E,2,FALSE)</f>
        <v>Hailey</v>
      </c>
      <c r="H2" t="str">
        <f>VLOOKUP($A2,Participants!$A:$E,3,FALSE)</f>
        <v>Engel</v>
      </c>
      <c r="I2" t="str">
        <f>VLOOKUP($A2,Participants!$A:$E,5,FALSE)</f>
        <v>United We Run</v>
      </c>
      <c r="J2">
        <f>RANK(B2,$B$1:$B$97,0)</f>
        <v>3</v>
      </c>
    </row>
    <row r="3" spans="1:13">
      <c r="A3" s="27">
        <v>106</v>
      </c>
      <c r="B3" s="8">
        <f t="shared" ref="B3:B66" si="0">MAX(C3:E3)</f>
        <v>5802</v>
      </c>
      <c r="C3" s="8">
        <v>5802</v>
      </c>
      <c r="D3" s="8"/>
      <c r="E3" s="8"/>
      <c r="F3">
        <f>VLOOKUP($A3,Participants!$A:$E,4,FALSE)</f>
        <v>6</v>
      </c>
      <c r="G3" t="str">
        <f>VLOOKUP($A3,Participants!$A:$E,2,FALSE)</f>
        <v>Emilia</v>
      </c>
      <c r="H3" t="str">
        <f>VLOOKUP($A3,Participants!$A:$E,3,FALSE)</f>
        <v>Reutebuch</v>
      </c>
      <c r="I3" t="str">
        <f>VLOOKUP($A3,Participants!$A:$E,5,FALSE)</f>
        <v>St Jude</v>
      </c>
      <c r="J3">
        <f t="shared" ref="J3:J66" si="1">RANK(B3,$B$1:$B$97,0)</f>
        <v>9</v>
      </c>
      <c r="M3" s="13" t="s">
        <v>116</v>
      </c>
    </row>
    <row r="4" spans="1:13">
      <c r="A4" s="27">
        <v>304</v>
      </c>
      <c r="B4" s="8">
        <f t="shared" si="0"/>
        <v>7001</v>
      </c>
      <c r="C4" s="8">
        <v>7001</v>
      </c>
      <c r="D4" s="8"/>
      <c r="E4" s="8"/>
      <c r="F4">
        <f>VLOOKUP($A4,Participants!$A:$E,4,FALSE)</f>
        <v>6</v>
      </c>
      <c r="G4" t="str">
        <f>VLOOKUP($A4,Participants!$A:$E,2,FALSE)</f>
        <v>Annie</v>
      </c>
      <c r="H4" t="str">
        <f>VLOOKUP($A4,Participants!$A:$E,3,FALSE)</f>
        <v>Schoettle</v>
      </c>
      <c r="I4" t="str">
        <f>VLOOKUP($A4,Participants!$A:$E,5,FALSE)</f>
        <v>St. Barnabas</v>
      </c>
      <c r="J4">
        <f t="shared" si="1"/>
        <v>4</v>
      </c>
      <c r="M4" s="13" t="s">
        <v>117</v>
      </c>
    </row>
    <row r="5" spans="1:13">
      <c r="A5" s="27">
        <v>305</v>
      </c>
      <c r="B5" s="8">
        <f t="shared" si="0"/>
        <v>7508</v>
      </c>
      <c r="C5" s="8">
        <v>7508</v>
      </c>
      <c r="D5" s="8"/>
      <c r="E5" s="8"/>
      <c r="F5">
        <f>VLOOKUP($A5,Participants!$A:$E,4,FALSE)</f>
        <v>6</v>
      </c>
      <c r="G5" t="str">
        <f>VLOOKUP($A5,Participants!$A:$E,2,FALSE)</f>
        <v>Cecelia</v>
      </c>
      <c r="H5" t="str">
        <f>VLOOKUP($A5,Participants!$A:$E,3,FALSE)</f>
        <v>Schoettle</v>
      </c>
      <c r="I5" t="str">
        <f>VLOOKUP($A5,Participants!$A:$E,5,FALSE)</f>
        <v>St. Barnabas</v>
      </c>
      <c r="J5">
        <f t="shared" si="1"/>
        <v>2</v>
      </c>
    </row>
    <row r="6" spans="1:13">
      <c r="A6" s="27">
        <v>215</v>
      </c>
      <c r="B6" s="8">
        <f t="shared" si="0"/>
        <v>6107</v>
      </c>
      <c r="C6" s="8">
        <v>6107</v>
      </c>
      <c r="D6" s="8"/>
      <c r="E6" s="8"/>
      <c r="F6">
        <f>VLOOKUP($A6,Participants!$A:$E,4,FALSE)</f>
        <v>5</v>
      </c>
      <c r="G6" t="str">
        <f>VLOOKUP($A6,Participants!$A:$E,2,FALSE)</f>
        <v>Ashley</v>
      </c>
      <c r="H6" t="str">
        <f>VLOOKUP($A6,Participants!$A:$E,3,FALSE)</f>
        <v>Woodburn</v>
      </c>
      <c r="I6" t="str">
        <f>VLOOKUP($A6,Participants!$A:$E,5,FALSE)</f>
        <v>SSFC</v>
      </c>
      <c r="J6">
        <f t="shared" si="1"/>
        <v>7</v>
      </c>
    </row>
    <row r="7" spans="1:13">
      <c r="A7" s="27">
        <v>207</v>
      </c>
      <c r="B7" s="8">
        <f t="shared" si="0"/>
        <v>3702</v>
      </c>
      <c r="C7" s="8">
        <v>3702</v>
      </c>
      <c r="D7" s="8"/>
      <c r="E7" s="8"/>
      <c r="F7">
        <f>VLOOKUP($A7,Participants!$A:$E,4,FALSE)</f>
        <v>5</v>
      </c>
      <c r="G7" t="str">
        <f>VLOOKUP($A7,Participants!$A:$E,2,FALSE)</f>
        <v>Megan</v>
      </c>
      <c r="H7" t="str">
        <f>VLOOKUP($A7,Participants!$A:$E,3,FALSE)</f>
        <v>Trieste</v>
      </c>
      <c r="I7" t="str">
        <f>VLOOKUP($A7,Participants!$A:$E,5,FALSE)</f>
        <v>SSFC</v>
      </c>
      <c r="J7">
        <f t="shared" si="1"/>
        <v>12</v>
      </c>
    </row>
    <row r="8" spans="1:13">
      <c r="A8" s="27">
        <v>172</v>
      </c>
      <c r="B8" s="8">
        <f t="shared" si="0"/>
        <v>6400</v>
      </c>
      <c r="C8" s="8">
        <v>6400</v>
      </c>
      <c r="D8" s="8"/>
      <c r="E8" s="8"/>
      <c r="F8">
        <f>VLOOKUP($A8,Participants!$A:$E,4,FALSE)</f>
        <v>5</v>
      </c>
      <c r="G8" t="str">
        <f>VLOOKUP($A8,Participants!$A:$E,2,FALSE)</f>
        <v>Alexa</v>
      </c>
      <c r="H8" t="str">
        <f>VLOOKUP($A8,Participants!$A:$E,3,FALSE)</f>
        <v>Griffin</v>
      </c>
      <c r="I8" t="str">
        <f>VLOOKUP($A8,Participants!$A:$E,5,FALSE)</f>
        <v>SSFC</v>
      </c>
      <c r="J8">
        <f t="shared" si="1"/>
        <v>6</v>
      </c>
    </row>
    <row r="9" spans="1:13">
      <c r="A9" s="27">
        <v>272</v>
      </c>
      <c r="B9" s="8">
        <f t="shared" si="0"/>
        <v>5908</v>
      </c>
      <c r="C9" s="8">
        <v>5908</v>
      </c>
      <c r="D9" s="8"/>
      <c r="E9" s="8"/>
      <c r="F9">
        <f>VLOOKUP($A9,Participants!$A:$E,4,FALSE)</f>
        <v>5</v>
      </c>
      <c r="G9" t="str">
        <f>VLOOKUP($A9,Participants!$A:$E,2,FALSE)</f>
        <v>Isabella</v>
      </c>
      <c r="H9" t="str">
        <f>VLOOKUP($A9,Participants!$A:$E,3,FALSE)</f>
        <v>Andrews</v>
      </c>
      <c r="I9" t="str">
        <f>VLOOKUP($A9,Participants!$A:$E,5,FALSE)</f>
        <v>St. Barnabas</v>
      </c>
      <c r="J9">
        <f t="shared" si="1"/>
        <v>8</v>
      </c>
    </row>
    <row r="10" spans="1:13">
      <c r="A10" s="27">
        <v>151</v>
      </c>
      <c r="B10" s="8">
        <f t="shared" si="0"/>
        <v>5503</v>
      </c>
      <c r="C10" s="8">
        <v>5503</v>
      </c>
      <c r="D10" s="8"/>
      <c r="E10" s="8"/>
      <c r="F10">
        <f>VLOOKUP($A10,Participants!$A:$E,4,FALSE)</f>
        <v>5</v>
      </c>
      <c r="G10" t="str">
        <f>VLOOKUP($A10,Participants!$A:$E,2,FALSE)</f>
        <v>Audie</v>
      </c>
      <c r="H10" t="str">
        <f>VLOOKUP($A10,Participants!$A:$E,3,FALSE)</f>
        <v>Altherr</v>
      </c>
      <c r="I10" t="str">
        <f>VLOOKUP($A10,Participants!$A:$E,5,FALSE)</f>
        <v>SSFC</v>
      </c>
      <c r="J10">
        <f t="shared" si="1"/>
        <v>10</v>
      </c>
    </row>
    <row r="11" spans="1:13">
      <c r="A11" s="27">
        <v>29</v>
      </c>
      <c r="B11" s="8">
        <f t="shared" si="0"/>
        <v>6900</v>
      </c>
      <c r="C11" s="8">
        <v>6900</v>
      </c>
      <c r="D11" s="8"/>
      <c r="E11" s="8"/>
      <c r="F11">
        <f>VLOOKUP($A11,Participants!$A:$E,4,FALSE)</f>
        <v>5</v>
      </c>
      <c r="G11" t="str">
        <f>VLOOKUP($A11,Participants!$A:$E,2,FALSE)</f>
        <v>Lydia</v>
      </c>
      <c r="H11" t="str">
        <f>VLOOKUP($A11,Participants!$A:$E,3,FALSE)</f>
        <v>Dant</v>
      </c>
      <c r="I11" t="str">
        <f>VLOOKUP($A11,Participants!$A:$E,5,FALSE)</f>
        <v>St Jude</v>
      </c>
      <c r="J11">
        <f t="shared" si="1"/>
        <v>5</v>
      </c>
    </row>
    <row r="12" spans="1:13">
      <c r="A12" s="27">
        <v>181</v>
      </c>
      <c r="B12" s="8">
        <f t="shared" si="0"/>
        <v>4504</v>
      </c>
      <c r="C12" s="8">
        <v>4504</v>
      </c>
      <c r="D12" s="8"/>
      <c r="E12" s="8"/>
      <c r="F12">
        <f>VLOOKUP($A12,Participants!$A:$E,4,FALSE)</f>
        <v>5</v>
      </c>
      <c r="G12" t="str">
        <f>VLOOKUP($A12,Participants!$A:$E,2,FALSE)</f>
        <v>Evelyn</v>
      </c>
      <c r="H12" t="str">
        <f>VLOOKUP($A12,Participants!$A:$E,3,FALSE)</f>
        <v>Lewis</v>
      </c>
      <c r="I12" t="str">
        <f>VLOOKUP($A12,Participants!$A:$E,5,FALSE)</f>
        <v>SSFC</v>
      </c>
      <c r="J12">
        <f t="shared" si="1"/>
        <v>11</v>
      </c>
    </row>
    <row r="13" spans="1:13">
      <c r="A13" s="27">
        <v>74</v>
      </c>
      <c r="B13" s="8">
        <f t="shared" si="0"/>
        <v>9803</v>
      </c>
      <c r="C13" s="8">
        <v>9803</v>
      </c>
      <c r="D13" s="8"/>
      <c r="E13" s="8"/>
      <c r="F13">
        <f>VLOOKUP($A13,Participants!$A:$E,4,FALSE)</f>
        <v>6</v>
      </c>
      <c r="G13" t="str">
        <f>VLOOKUP($A13,Participants!$A:$E,2,FALSE)</f>
        <v>Megan</v>
      </c>
      <c r="H13" t="str">
        <f>VLOOKUP($A13,Participants!$A:$E,3,FALSE)</f>
        <v>Lehner</v>
      </c>
      <c r="I13" t="str">
        <f>VLOOKUP($A13,Participants!$A:$E,5,FALSE)</f>
        <v>St Jude</v>
      </c>
      <c r="J13">
        <f t="shared" si="1"/>
        <v>1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13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13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13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13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13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13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13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13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13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13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13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13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13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13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13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13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13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13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13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13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13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13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13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13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13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13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13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13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13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13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13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13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13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13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13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13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13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13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13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13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13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13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13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13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13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13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13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13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13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13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13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13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13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13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13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13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13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13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13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13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13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13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13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13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13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13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13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13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13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13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13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13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13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13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13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13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13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13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13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13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13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13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13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13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13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13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13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13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2E00-000000000000}">
      <formula1>Grade</formula1>
    </dataValidation>
  </dataValidations>
  <hyperlinks>
    <hyperlink ref="M1" location="'Schedule of Events'!A1" display="'Return to Schedule of Events" xr:uid="{00000000-0004-0000-2E00-000000000000}"/>
    <hyperlink ref="M3" location="Participants!A1" display="Add or Update Participants" xr:uid="{00000000-0004-0000-2E00-000001000000}"/>
    <hyperlink ref="M4" location="Overall!A1" display="Overall Place and Points" xr:uid="{00000000-0004-0000-2E00-000002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8"/>
  <dimension ref="A1:M101"/>
  <sheetViews>
    <sheetView workbookViewId="0">
      <selection sqref="A1:E1048576"/>
    </sheetView>
  </sheetViews>
  <sheetFormatPr defaultRowHeight="15"/>
  <cols>
    <col min="1" max="1" width="7.28515625" style="27" customWidth="1"/>
    <col min="2" max="5" width="16.7109375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6</v>
      </c>
      <c r="B2" s="8">
        <f>MAX(C2:E2)</f>
        <v>2810</v>
      </c>
      <c r="C2" s="8">
        <v>2810</v>
      </c>
      <c r="D2" s="8"/>
      <c r="E2" s="8"/>
      <c r="F2">
        <f>VLOOKUP($A2,Participants!$A:$E,4,FALSE)</f>
        <v>5</v>
      </c>
      <c r="G2" t="str">
        <f>VLOOKUP($A2,Participants!$A:$E,2,FALSE)</f>
        <v>Olivia</v>
      </c>
      <c r="H2" t="str">
        <f>VLOOKUP($A2,Participants!$A:$E,3,FALSE)</f>
        <v>Antolin</v>
      </c>
      <c r="I2" t="str">
        <f>VLOOKUP($A2,Participants!$A:$E,5,FALSE)</f>
        <v>St Jude</v>
      </c>
      <c r="J2">
        <f>RANK(B2,$B$1:$B$97,0)</f>
        <v>2</v>
      </c>
    </row>
    <row r="3" spans="1:13">
      <c r="A3" s="27">
        <v>52</v>
      </c>
      <c r="B3" s="8">
        <f t="shared" ref="B3:B66" si="0">MAX(C3:E3)</f>
        <v>2709</v>
      </c>
      <c r="C3" s="8">
        <v>2709</v>
      </c>
      <c r="D3" s="8"/>
      <c r="E3" s="8"/>
      <c r="F3">
        <f>VLOOKUP($A3,Participants!$A:$E,4,FALSE)</f>
        <v>5</v>
      </c>
      <c r="G3" t="str">
        <f>VLOOKUP($A3,Participants!$A:$E,2,FALSE)</f>
        <v>Maryanna</v>
      </c>
      <c r="H3" t="str">
        <f>VLOOKUP($A3,Participants!$A:$E,3,FALSE)</f>
        <v>Houser</v>
      </c>
      <c r="I3" t="str">
        <f>VLOOKUP($A3,Participants!$A:$E,5,FALSE)</f>
        <v>St Jude</v>
      </c>
      <c r="J3">
        <f t="shared" ref="J3:J66" si="1">RANK(B3,$B$1:$B$97,0)</f>
        <v>3</v>
      </c>
      <c r="M3" s="13" t="s">
        <v>116</v>
      </c>
    </row>
    <row r="4" spans="1:13">
      <c r="A4" s="27">
        <v>106</v>
      </c>
      <c r="B4" s="8">
        <f t="shared" si="0"/>
        <v>4904</v>
      </c>
      <c r="C4" s="8">
        <v>4904</v>
      </c>
      <c r="D4" s="8"/>
      <c r="E4" s="8"/>
      <c r="F4">
        <f>VLOOKUP($A4,Participants!$A:$E,4,FALSE)</f>
        <v>6</v>
      </c>
      <c r="G4" t="str">
        <f>VLOOKUP($A4,Participants!$A:$E,2,FALSE)</f>
        <v>Emilia</v>
      </c>
      <c r="H4" t="str">
        <f>VLOOKUP($A4,Participants!$A:$E,3,FALSE)</f>
        <v>Reutebuch</v>
      </c>
      <c r="I4" t="str">
        <f>VLOOKUP($A4,Participants!$A:$E,5,FALSE)</f>
        <v>St Jude</v>
      </c>
      <c r="J4">
        <f t="shared" si="1"/>
        <v>1</v>
      </c>
      <c r="M4" s="13" t="s">
        <v>117</v>
      </c>
    </row>
    <row r="5" spans="1:13">
      <c r="B5" s="8">
        <f t="shared" si="0"/>
        <v>0</v>
      </c>
      <c r="C5" s="8"/>
      <c r="D5" s="8"/>
      <c r="E5" s="8"/>
      <c r="F5" t="e">
        <f>VLOOKUP($A5,Participants!$A:$E,4,FALSE)</f>
        <v>#N/A</v>
      </c>
      <c r="G5" t="e">
        <f>VLOOKUP($A5,Participants!$A:$E,2,FALSE)</f>
        <v>#N/A</v>
      </c>
      <c r="H5" t="e">
        <f>VLOOKUP($A5,Participants!$A:$E,3,FALSE)</f>
        <v>#N/A</v>
      </c>
      <c r="I5" t="e">
        <f>VLOOKUP($A5,Participants!$A:$E,5,FALSE)</f>
        <v>#N/A</v>
      </c>
      <c r="J5">
        <f t="shared" si="1"/>
        <v>4</v>
      </c>
    </row>
    <row r="6" spans="1:13">
      <c r="B6" s="8">
        <f t="shared" si="0"/>
        <v>0</v>
      </c>
      <c r="C6" s="8"/>
      <c r="D6" s="8"/>
      <c r="E6" s="8"/>
      <c r="F6" t="e">
        <f>VLOOKUP($A6,Participants!$A:$E,4,FALSE)</f>
        <v>#N/A</v>
      </c>
      <c r="G6" t="e">
        <f>VLOOKUP($A6,Participants!$A:$E,2,FALSE)</f>
        <v>#N/A</v>
      </c>
      <c r="H6" t="e">
        <f>VLOOKUP($A6,Participants!$A:$E,3,FALSE)</f>
        <v>#N/A</v>
      </c>
      <c r="I6" t="e">
        <f>VLOOKUP($A6,Participants!$A:$E,5,FALSE)</f>
        <v>#N/A</v>
      </c>
      <c r="J6">
        <f t="shared" si="1"/>
        <v>4</v>
      </c>
    </row>
    <row r="7" spans="1:13">
      <c r="B7" s="8">
        <f t="shared" si="0"/>
        <v>0</v>
      </c>
      <c r="C7" s="8"/>
      <c r="D7" s="8"/>
      <c r="E7" s="8"/>
      <c r="F7" t="e">
        <f>VLOOKUP($A7,Participants!$A:$E,4,FALSE)</f>
        <v>#N/A</v>
      </c>
      <c r="G7" t="e">
        <f>VLOOKUP($A7,Participants!$A:$E,2,FALSE)</f>
        <v>#N/A</v>
      </c>
      <c r="H7" t="e">
        <f>VLOOKUP($A7,Participants!$A:$E,3,FALSE)</f>
        <v>#N/A</v>
      </c>
      <c r="I7" t="e">
        <f>VLOOKUP($A7,Participants!$A:$E,5,FALSE)</f>
        <v>#N/A</v>
      </c>
      <c r="J7">
        <f t="shared" si="1"/>
        <v>4</v>
      </c>
    </row>
    <row r="8" spans="1:13">
      <c r="B8" s="8">
        <f t="shared" si="0"/>
        <v>0</v>
      </c>
      <c r="C8" s="8"/>
      <c r="D8" s="8"/>
      <c r="E8" s="8"/>
      <c r="F8" t="e">
        <f>VLOOKUP($A8,Participants!$A:$E,4,FALSE)</f>
        <v>#N/A</v>
      </c>
      <c r="G8" t="e">
        <f>VLOOKUP($A8,Participants!$A:$E,2,FALSE)</f>
        <v>#N/A</v>
      </c>
      <c r="H8" t="e">
        <f>VLOOKUP($A8,Participants!$A:$E,3,FALSE)</f>
        <v>#N/A</v>
      </c>
      <c r="I8" t="e">
        <f>VLOOKUP($A8,Participants!$A:$E,5,FALSE)</f>
        <v>#N/A</v>
      </c>
      <c r="J8">
        <f t="shared" si="1"/>
        <v>4</v>
      </c>
    </row>
    <row r="9" spans="1:13">
      <c r="B9" s="8">
        <f t="shared" si="0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 t="shared" si="1"/>
        <v>4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 t="shared" si="1"/>
        <v>4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 t="shared" si="1"/>
        <v>4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 t="shared" si="1"/>
        <v>4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4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4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4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4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4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4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4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4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4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4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4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4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4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4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4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4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4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4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4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4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4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4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4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4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4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4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4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4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4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4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4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4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4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4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4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4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4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4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4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4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4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4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4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4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4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4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4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4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4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4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4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4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4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4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4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4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4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4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4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4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4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4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4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4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4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4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4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4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4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4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4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4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4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4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4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4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4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4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4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4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4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4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4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4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4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4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4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4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4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2F00-000000000000}">
      <formula1>Grade</formula1>
    </dataValidation>
  </dataValidations>
  <hyperlinks>
    <hyperlink ref="M1" location="'Schedule of Events'!A1" display="'Return to Schedule of Events" xr:uid="{00000000-0004-0000-2F00-000000000000}"/>
    <hyperlink ref="M3" location="Participants!A1" display="Add or Update Participants" xr:uid="{00000000-0004-0000-2F00-000001000000}"/>
    <hyperlink ref="M4" location="Overall!A1" display="Overall Place and Points" xr:uid="{00000000-0004-0000-2F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3"/>
  <dimension ref="A1:K29"/>
  <sheetViews>
    <sheetView topLeftCell="B2" workbookViewId="0">
      <selection activeCell="F23" sqref="F23"/>
    </sheetView>
  </sheetViews>
  <sheetFormatPr defaultRowHeight="15"/>
  <cols>
    <col min="1" max="1" width="6.85546875" bestFit="1" customWidth="1"/>
    <col min="2" max="2" width="22.42578125" bestFit="1" customWidth="1"/>
    <col min="3" max="3" width="16.42578125" bestFit="1" customWidth="1"/>
    <col min="4" max="4" width="16.5703125" bestFit="1" customWidth="1"/>
    <col min="5" max="5" width="32" bestFit="1" customWidth="1"/>
    <col min="6" max="6" width="15.7109375" bestFit="1" customWidth="1"/>
    <col min="7" max="7" width="9" bestFit="1" customWidth="1"/>
    <col min="8" max="8" width="19.85546875" bestFit="1" customWidth="1"/>
    <col min="9" max="9" width="11" bestFit="1" customWidth="1"/>
    <col min="10" max="10" width="9.140625" bestFit="1" customWidth="1"/>
    <col min="11" max="11" width="27" bestFit="1" customWidth="1"/>
  </cols>
  <sheetData>
    <row r="1" spans="1:11">
      <c r="A1" s="27" t="s">
        <v>195</v>
      </c>
    </row>
    <row r="2" spans="1:11">
      <c r="A2" s="39">
        <v>41014</v>
      </c>
      <c r="B2" t="s">
        <v>168</v>
      </c>
      <c r="C2" t="s">
        <v>169</v>
      </c>
      <c r="D2" t="s">
        <v>170</v>
      </c>
      <c r="E2" t="s">
        <v>171</v>
      </c>
      <c r="F2" t="s">
        <v>122</v>
      </c>
      <c r="G2" t="s">
        <v>172</v>
      </c>
      <c r="H2" s="27" t="s">
        <v>186</v>
      </c>
      <c r="I2" s="27" t="s">
        <v>149</v>
      </c>
    </row>
    <row r="3" spans="1:11">
      <c r="A3" s="39">
        <v>41021</v>
      </c>
      <c r="B3" t="s">
        <v>173</v>
      </c>
      <c r="C3" t="s">
        <v>48</v>
      </c>
      <c r="D3" t="s">
        <v>51</v>
      </c>
      <c r="E3" t="s">
        <v>174</v>
      </c>
      <c r="F3" t="s">
        <v>175</v>
      </c>
    </row>
    <row r="4" spans="1:11">
      <c r="A4" s="39">
        <v>41028</v>
      </c>
      <c r="B4" t="s">
        <v>176</v>
      </c>
      <c r="C4" t="s">
        <v>49</v>
      </c>
      <c r="D4" t="s">
        <v>50</v>
      </c>
      <c r="E4" s="27" t="s">
        <v>185</v>
      </c>
      <c r="F4" t="s">
        <v>177</v>
      </c>
      <c r="G4" t="s">
        <v>178</v>
      </c>
    </row>
    <row r="5" spans="1:11">
      <c r="A5" s="39">
        <v>41035</v>
      </c>
      <c r="B5" t="s">
        <v>152</v>
      </c>
      <c r="C5" t="s">
        <v>51</v>
      </c>
      <c r="D5" s="27" t="s">
        <v>185</v>
      </c>
      <c r="E5" t="s">
        <v>174</v>
      </c>
      <c r="F5" t="s">
        <v>171</v>
      </c>
      <c r="G5" t="s">
        <v>179</v>
      </c>
      <c r="H5" t="s">
        <v>180</v>
      </c>
    </row>
    <row r="7" spans="1:11">
      <c r="B7" s="27" t="s">
        <v>4</v>
      </c>
      <c r="C7" s="27" t="s">
        <v>181</v>
      </c>
      <c r="D7" s="27" t="s">
        <v>182</v>
      </c>
      <c r="E7" s="27" t="s">
        <v>183</v>
      </c>
      <c r="F7" s="27"/>
      <c r="H7">
        <v>2015</v>
      </c>
    </row>
    <row r="8" spans="1:11">
      <c r="B8" s="27" t="s">
        <v>168</v>
      </c>
      <c r="C8" t="s">
        <v>231</v>
      </c>
      <c r="D8" s="27" t="s">
        <v>232</v>
      </c>
      <c r="E8" s="27" t="s">
        <v>187</v>
      </c>
      <c r="F8" s="39"/>
      <c r="H8" t="s">
        <v>212</v>
      </c>
      <c r="I8" t="s">
        <v>150</v>
      </c>
      <c r="J8" t="s">
        <v>157</v>
      </c>
      <c r="K8" s="28" t="s">
        <v>158</v>
      </c>
    </row>
    <row r="9" spans="1:11">
      <c r="B9" s="27" t="s">
        <v>173</v>
      </c>
      <c r="C9" s="27" t="s">
        <v>230</v>
      </c>
      <c r="D9" s="27" t="s">
        <v>233</v>
      </c>
      <c r="E9" s="27" t="s">
        <v>188</v>
      </c>
      <c r="F9" s="39"/>
      <c r="H9" t="s">
        <v>218</v>
      </c>
      <c r="I9" t="s">
        <v>213</v>
      </c>
      <c r="J9" t="s">
        <v>214</v>
      </c>
      <c r="K9" t="s">
        <v>221</v>
      </c>
    </row>
    <row r="10" spans="1:11">
      <c r="B10" s="27" t="s">
        <v>176</v>
      </c>
      <c r="C10" s="27" t="s">
        <v>234</v>
      </c>
      <c r="D10" s="27" t="s">
        <v>235</v>
      </c>
      <c r="E10" s="27" t="s">
        <v>146</v>
      </c>
      <c r="F10" s="39"/>
      <c r="H10" t="s">
        <v>152</v>
      </c>
      <c r="I10" t="s">
        <v>148</v>
      </c>
      <c r="J10" t="s">
        <v>217</v>
      </c>
      <c r="K10" t="s">
        <v>222</v>
      </c>
    </row>
    <row r="11" spans="1:11">
      <c r="B11" s="27" t="s">
        <v>152</v>
      </c>
      <c r="C11" s="27" t="s">
        <v>128</v>
      </c>
      <c r="D11" s="27" t="s">
        <v>153</v>
      </c>
      <c r="E11" s="27" t="s">
        <v>154</v>
      </c>
      <c r="F11" s="39"/>
      <c r="H11" t="s">
        <v>219</v>
      </c>
      <c r="I11" t="s">
        <v>162</v>
      </c>
      <c r="J11" t="s">
        <v>163</v>
      </c>
      <c r="K11" t="s">
        <v>164</v>
      </c>
    </row>
    <row r="12" spans="1:11">
      <c r="B12" s="27" t="s">
        <v>169</v>
      </c>
      <c r="C12" s="27" t="s">
        <v>128</v>
      </c>
      <c r="D12" s="27" t="s">
        <v>236</v>
      </c>
      <c r="E12" s="27" t="s">
        <v>189</v>
      </c>
      <c r="F12" s="39"/>
      <c r="H12" t="s">
        <v>215</v>
      </c>
      <c r="I12" t="s">
        <v>220</v>
      </c>
      <c r="J12" t="s">
        <v>216</v>
      </c>
      <c r="K12" t="s">
        <v>223</v>
      </c>
    </row>
    <row r="13" spans="1:11">
      <c r="B13" s="27" t="s">
        <v>48</v>
      </c>
      <c r="C13" s="27" t="s">
        <v>237</v>
      </c>
      <c r="D13" s="27" t="s">
        <v>238</v>
      </c>
      <c r="E13" s="27" t="s">
        <v>190</v>
      </c>
      <c r="F13" s="39"/>
      <c r="H13" t="s">
        <v>8</v>
      </c>
      <c r="I13" t="s">
        <v>159</v>
      </c>
      <c r="J13" t="s">
        <v>160</v>
      </c>
      <c r="K13" t="s">
        <v>224</v>
      </c>
    </row>
    <row r="14" spans="1:11">
      <c r="B14" s="27" t="s">
        <v>49</v>
      </c>
      <c r="C14" s="27" t="s">
        <v>239</v>
      </c>
      <c r="D14" s="27" t="s">
        <v>240</v>
      </c>
      <c r="E14" s="27" t="s">
        <v>147</v>
      </c>
      <c r="F14" s="39"/>
    </row>
    <row r="15" spans="1:11">
      <c r="B15" s="27" t="s">
        <v>184</v>
      </c>
      <c r="C15" s="27" t="s">
        <v>220</v>
      </c>
      <c r="D15" s="27" t="s">
        <v>216</v>
      </c>
      <c r="E15" s="27" t="s">
        <v>191</v>
      </c>
      <c r="F15" s="39"/>
    </row>
    <row r="16" spans="1:11">
      <c r="B16" s="27" t="s">
        <v>170</v>
      </c>
      <c r="C16" s="27" t="s">
        <v>241</v>
      </c>
      <c r="D16" s="27" t="s">
        <v>242</v>
      </c>
      <c r="E16" s="27" t="s">
        <v>126</v>
      </c>
      <c r="F16" s="39"/>
    </row>
    <row r="17" spans="2:6">
      <c r="B17" s="27" t="s">
        <v>50</v>
      </c>
      <c r="C17" s="27" t="s">
        <v>237</v>
      </c>
      <c r="D17" s="27" t="s">
        <v>243</v>
      </c>
      <c r="E17" s="27" t="s">
        <v>124</v>
      </c>
      <c r="F17" s="39"/>
    </row>
    <row r="18" spans="2:6">
      <c r="B18" s="27" t="s">
        <v>185</v>
      </c>
      <c r="C18" s="27" t="s">
        <v>150</v>
      </c>
      <c r="D18" s="27" t="s">
        <v>157</v>
      </c>
      <c r="E18" s="27" t="s">
        <v>158</v>
      </c>
      <c r="F18" s="39"/>
    </row>
    <row r="19" spans="2:6">
      <c r="B19" s="27" t="s">
        <v>171</v>
      </c>
      <c r="C19" s="27" t="s">
        <v>162</v>
      </c>
      <c r="D19" s="27" t="s">
        <v>163</v>
      </c>
      <c r="E19" s="27" t="s">
        <v>164</v>
      </c>
      <c r="F19" s="39"/>
    </row>
    <row r="20" spans="2:6">
      <c r="B20" s="27" t="s">
        <v>174</v>
      </c>
      <c r="C20" s="27" t="s">
        <v>159</v>
      </c>
      <c r="D20" s="27" t="s">
        <v>160</v>
      </c>
      <c r="E20" s="27" t="s">
        <v>161</v>
      </c>
      <c r="F20" s="39"/>
    </row>
    <row r="21" spans="2:6">
      <c r="B21" s="27" t="s">
        <v>122</v>
      </c>
      <c r="C21" s="27" t="s">
        <v>244</v>
      </c>
      <c r="D21" s="27" t="s">
        <v>245</v>
      </c>
      <c r="E21" s="27" t="s">
        <v>127</v>
      </c>
      <c r="F21" s="39"/>
    </row>
    <row r="22" spans="2:6">
      <c r="B22" s="27" t="s">
        <v>175</v>
      </c>
      <c r="C22" s="27" t="s">
        <v>246</v>
      </c>
      <c r="D22" s="27" t="s">
        <v>247</v>
      </c>
      <c r="E22" s="27" t="s">
        <v>192</v>
      </c>
      <c r="F22" s="39"/>
    </row>
    <row r="23" spans="2:6">
      <c r="B23" s="27" t="s">
        <v>177</v>
      </c>
      <c r="C23" s="27" t="s">
        <v>248</v>
      </c>
      <c r="D23" s="27" t="s">
        <v>249</v>
      </c>
      <c r="E23" s="27" t="s">
        <v>193</v>
      </c>
      <c r="F23" s="39"/>
    </row>
    <row r="24" spans="2:6">
      <c r="B24" s="27" t="s">
        <v>172</v>
      </c>
      <c r="C24" s="27" t="s">
        <v>250</v>
      </c>
      <c r="D24" s="27" t="s">
        <v>251</v>
      </c>
      <c r="E24" s="27" t="s">
        <v>125</v>
      </c>
      <c r="F24" s="39"/>
    </row>
    <row r="25" spans="2:6">
      <c r="B25" s="27" t="s">
        <v>179</v>
      </c>
      <c r="C25" s="27" t="s">
        <v>165</v>
      </c>
      <c r="D25" s="27" t="s">
        <v>238</v>
      </c>
      <c r="E25" s="27" t="s">
        <v>166</v>
      </c>
      <c r="F25" s="39"/>
    </row>
    <row r="26" spans="2:6">
      <c r="B26" s="27" t="s">
        <v>186</v>
      </c>
      <c r="C26" s="27" t="s">
        <v>252</v>
      </c>
      <c r="D26" s="27" t="s">
        <v>253</v>
      </c>
      <c r="E26" s="27" t="s">
        <v>194</v>
      </c>
      <c r="F26" s="39"/>
    </row>
    <row r="27" spans="2:6">
      <c r="B27" s="27" t="s">
        <v>176</v>
      </c>
      <c r="C27" s="27" t="s">
        <v>234</v>
      </c>
      <c r="D27" s="27" t="s">
        <v>235</v>
      </c>
      <c r="E27" s="27" t="s">
        <v>146</v>
      </c>
      <c r="F27" s="39"/>
    </row>
    <row r="28" spans="2:6">
      <c r="B28" s="27" t="s">
        <v>149</v>
      </c>
      <c r="C28" s="27" t="s">
        <v>229</v>
      </c>
      <c r="D28" s="27" t="s">
        <v>254</v>
      </c>
      <c r="E28" s="27" t="s">
        <v>255</v>
      </c>
      <c r="F28" s="39"/>
    </row>
    <row r="29" spans="2:6">
      <c r="B29" s="27" t="s">
        <v>184</v>
      </c>
      <c r="C29" s="27" t="s">
        <v>148</v>
      </c>
      <c r="D29" s="27" t="s">
        <v>155</v>
      </c>
      <c r="E29" s="27" t="s">
        <v>156</v>
      </c>
      <c r="F29" s="39"/>
    </row>
  </sheetData>
  <autoFilter ref="B7:F29" xr:uid="{00000000-0009-0000-0000-000003000000}"/>
  <hyperlinks>
    <hyperlink ref="K8" r:id="rId1" xr:uid="{00000000-0004-0000-03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4"/>
  <dimension ref="A1:M101"/>
  <sheetViews>
    <sheetView workbookViewId="0">
      <selection sqref="A1:E1048576"/>
    </sheetView>
  </sheetViews>
  <sheetFormatPr defaultRowHeight="15"/>
  <cols>
    <col min="1" max="1" width="7.7109375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 t="s">
        <v>2</v>
      </c>
      <c r="M1" s="12" t="s">
        <v>84</v>
      </c>
    </row>
    <row r="2" spans="1:13">
      <c r="A2" s="27">
        <v>181</v>
      </c>
      <c r="B2" s="8">
        <f>MAX(C2:E2)</f>
        <v>609.5</v>
      </c>
      <c r="C2" s="8">
        <v>609.5</v>
      </c>
      <c r="D2" s="8">
        <v>0</v>
      </c>
      <c r="E2" s="8">
        <v>0</v>
      </c>
      <c r="F2">
        <f>VLOOKUP($A2,Participants!$A:$E,4,FALSE)</f>
        <v>5</v>
      </c>
      <c r="G2" t="str">
        <f>VLOOKUP($A2,Participants!$A:$E,2,FALSE)</f>
        <v>Evelyn</v>
      </c>
      <c r="H2" t="str">
        <f>VLOOKUP($A2,Participants!$A:$E,3,FALSE)</f>
        <v>Lewis</v>
      </c>
      <c r="I2" t="str">
        <f>VLOOKUP($A2,Participants!$A:$E,5,FALSE)</f>
        <v>SSFC</v>
      </c>
      <c r="J2">
        <f>RANK(B2,$B$1:$B$97,0)</f>
        <v>12</v>
      </c>
    </row>
    <row r="3" spans="1:13">
      <c r="A3" s="27">
        <v>172</v>
      </c>
      <c r="B3" s="8">
        <f t="shared" ref="B3:B66" si="0">MAX(C3:E3)</f>
        <v>800.5</v>
      </c>
      <c r="C3" s="8">
        <v>0</v>
      </c>
      <c r="D3" s="8">
        <v>710</v>
      </c>
      <c r="E3" s="8">
        <v>800.5</v>
      </c>
      <c r="F3">
        <f>VLOOKUP($A3,Participants!$A:$E,4,FALSE)</f>
        <v>5</v>
      </c>
      <c r="G3" t="str">
        <f>VLOOKUP($A3,Participants!$A:$E,2,FALSE)</f>
        <v>Alexa</v>
      </c>
      <c r="H3" t="str">
        <f>VLOOKUP($A3,Participants!$A:$E,3,FALSE)</f>
        <v>Griffin</v>
      </c>
      <c r="I3" t="str">
        <f>VLOOKUP($A3,Participants!$A:$E,5,FALSE)</f>
        <v>SSFC</v>
      </c>
      <c r="J3">
        <f t="shared" ref="J3:J66" si="1">RANK(B3,$B$1:$B$97,0)</f>
        <v>9</v>
      </c>
      <c r="M3" s="13" t="s">
        <v>116</v>
      </c>
    </row>
    <row r="4" spans="1:13">
      <c r="A4" s="27">
        <v>151</v>
      </c>
      <c r="B4" s="8">
        <f t="shared" si="0"/>
        <v>509.5</v>
      </c>
      <c r="C4" s="8">
        <v>509.5</v>
      </c>
      <c r="D4" s="8">
        <v>507</v>
      </c>
      <c r="E4" s="8">
        <v>407.75</v>
      </c>
      <c r="F4">
        <f>VLOOKUP($A4,Participants!$A:$E,4,FALSE)</f>
        <v>5</v>
      </c>
      <c r="G4" t="str">
        <f>VLOOKUP($A4,Participants!$A:$E,2,FALSE)</f>
        <v>Audie</v>
      </c>
      <c r="H4" t="str">
        <f>VLOOKUP($A4,Participants!$A:$E,3,FALSE)</f>
        <v>Altherr</v>
      </c>
      <c r="I4" t="str">
        <f>VLOOKUP($A4,Participants!$A:$E,5,FALSE)</f>
        <v>SSFC</v>
      </c>
      <c r="J4">
        <f t="shared" si="1"/>
        <v>13</v>
      </c>
      <c r="M4" s="13" t="s">
        <v>117</v>
      </c>
    </row>
    <row r="5" spans="1:13">
      <c r="A5" s="27">
        <v>293</v>
      </c>
      <c r="B5" s="8">
        <f t="shared" si="0"/>
        <v>506.5</v>
      </c>
      <c r="C5" s="8">
        <v>506.5</v>
      </c>
      <c r="D5" s="8">
        <v>0</v>
      </c>
      <c r="E5" s="8">
        <v>0</v>
      </c>
      <c r="F5">
        <f>VLOOKUP($A5,Participants!$A:$E,4,FALSE)</f>
        <v>5</v>
      </c>
      <c r="G5" t="str">
        <f>VLOOKUP($A5,Participants!$A:$E,2,FALSE)</f>
        <v>Eva</v>
      </c>
      <c r="H5" t="str">
        <f>VLOOKUP($A5,Participants!$A:$E,3,FALSE)</f>
        <v>Miller</v>
      </c>
      <c r="I5" t="str">
        <f>VLOOKUP($A5,Participants!$A:$E,5,FALSE)</f>
        <v>St. Barnabas</v>
      </c>
      <c r="J5">
        <f t="shared" si="1"/>
        <v>14</v>
      </c>
    </row>
    <row r="6" spans="1:13">
      <c r="A6" s="27">
        <v>278</v>
      </c>
      <c r="B6" s="8">
        <f t="shared" si="0"/>
        <v>705</v>
      </c>
      <c r="C6" s="8">
        <v>705</v>
      </c>
      <c r="D6" s="8">
        <v>0</v>
      </c>
      <c r="E6" s="8">
        <v>609.75</v>
      </c>
      <c r="F6">
        <f>VLOOKUP($A6,Participants!$A:$E,4,FALSE)</f>
        <v>5</v>
      </c>
      <c r="G6" t="str">
        <f>VLOOKUP($A6,Participants!$A:$E,2,FALSE)</f>
        <v>Savannah</v>
      </c>
      <c r="H6" t="str">
        <f>VLOOKUP($A6,Participants!$A:$E,3,FALSE)</f>
        <v>Duhammel</v>
      </c>
      <c r="I6" t="str">
        <f>VLOOKUP($A6,Participants!$A:$E,5,FALSE)</f>
        <v>St. Barnabas</v>
      </c>
      <c r="J6">
        <f t="shared" si="1"/>
        <v>11</v>
      </c>
    </row>
    <row r="7" spans="1:13">
      <c r="A7" s="27">
        <v>57</v>
      </c>
      <c r="B7" s="8">
        <f t="shared" si="0"/>
        <v>811.25</v>
      </c>
      <c r="C7" s="8">
        <v>811.25</v>
      </c>
      <c r="D7" s="8">
        <v>0</v>
      </c>
      <c r="E7" s="8">
        <v>704</v>
      </c>
      <c r="F7">
        <f>VLOOKUP($A7,Participants!$A:$E,4,FALSE)</f>
        <v>5</v>
      </c>
      <c r="G7" t="str">
        <f>VLOOKUP($A7,Participants!$A:$E,2,FALSE)</f>
        <v xml:space="preserve">Lucy </v>
      </c>
      <c r="H7" t="str">
        <f>VLOOKUP($A7,Participants!$A:$E,3,FALSE)</f>
        <v>Jackson</v>
      </c>
      <c r="I7" t="str">
        <f>VLOOKUP($A7,Participants!$A:$E,5,FALSE)</f>
        <v>St Jude</v>
      </c>
      <c r="J7">
        <f t="shared" si="1"/>
        <v>7</v>
      </c>
    </row>
    <row r="8" spans="1:13">
      <c r="A8" s="27">
        <v>62</v>
      </c>
      <c r="B8" s="8">
        <f t="shared" si="0"/>
        <v>404.5</v>
      </c>
      <c r="C8" s="8">
        <v>0</v>
      </c>
      <c r="D8" s="8">
        <v>0</v>
      </c>
      <c r="E8" s="8">
        <v>404.5</v>
      </c>
      <c r="F8">
        <f>VLOOKUP($A8,Participants!$A:$E,4,FALSE)</f>
        <v>6</v>
      </c>
      <c r="G8" t="str">
        <f>VLOOKUP($A8,Participants!$A:$E,2,FALSE)</f>
        <v>Kyra</v>
      </c>
      <c r="H8" t="str">
        <f>VLOOKUP($A8,Participants!$A:$E,3,FALSE)</f>
        <v>Kingston</v>
      </c>
      <c r="I8" t="str">
        <f>VLOOKUP($A8,Participants!$A:$E,5,FALSE)</f>
        <v>St Jude</v>
      </c>
      <c r="J8">
        <f t="shared" si="1"/>
        <v>15</v>
      </c>
    </row>
    <row r="9" spans="1:13">
      <c r="A9" s="27">
        <v>74</v>
      </c>
      <c r="B9" s="8">
        <f t="shared" si="0"/>
        <v>905.25</v>
      </c>
      <c r="C9" s="8">
        <v>903</v>
      </c>
      <c r="D9" s="8">
        <v>904</v>
      </c>
      <c r="E9" s="8">
        <v>905.25</v>
      </c>
      <c r="F9">
        <f>VLOOKUP($A9,Participants!$A:$E,4,FALSE)</f>
        <v>6</v>
      </c>
      <c r="G9" t="str">
        <f>VLOOKUP($A9,Participants!$A:$E,2,FALSE)</f>
        <v>Megan</v>
      </c>
      <c r="H9" t="str">
        <f>VLOOKUP($A9,Participants!$A:$E,3,FALSE)</f>
        <v>Lehner</v>
      </c>
      <c r="I9" t="str">
        <f>VLOOKUP($A9,Participants!$A:$E,5,FALSE)</f>
        <v>St Jude</v>
      </c>
      <c r="J9">
        <f t="shared" si="1"/>
        <v>4</v>
      </c>
    </row>
    <row r="10" spans="1:13">
      <c r="A10" s="27">
        <v>94</v>
      </c>
      <c r="B10" s="8">
        <f t="shared" si="0"/>
        <v>1001</v>
      </c>
      <c r="C10" s="8">
        <v>1000</v>
      </c>
      <c r="D10" s="8">
        <v>910.25</v>
      </c>
      <c r="E10" s="8">
        <v>1001</v>
      </c>
      <c r="F10">
        <f>VLOOKUP($A10,Participants!$A:$E,4,FALSE)</f>
        <v>5</v>
      </c>
      <c r="G10" t="str">
        <f>VLOOKUP($A10,Participants!$A:$E,2,FALSE)</f>
        <v>Lola</v>
      </c>
      <c r="H10" t="str">
        <f>VLOOKUP($A10,Participants!$A:$E,3,FALSE)</f>
        <v>Morelli</v>
      </c>
      <c r="I10" t="str">
        <f>VLOOKUP($A10,Participants!$A:$E,5,FALSE)</f>
        <v>St Jude</v>
      </c>
      <c r="J10">
        <f t="shared" si="1"/>
        <v>3</v>
      </c>
    </row>
    <row r="11" spans="1:13">
      <c r="A11" s="27">
        <v>106</v>
      </c>
      <c r="B11" s="8">
        <f t="shared" si="0"/>
        <v>901</v>
      </c>
      <c r="C11" s="8">
        <v>900</v>
      </c>
      <c r="D11" s="8">
        <v>801.5</v>
      </c>
      <c r="E11" s="8">
        <v>901</v>
      </c>
      <c r="F11">
        <f>VLOOKUP($A11,Participants!$A:$E,4,FALSE)</f>
        <v>6</v>
      </c>
      <c r="G11" t="str">
        <f>VLOOKUP($A11,Participants!$A:$E,2,FALSE)</f>
        <v>Emilia</v>
      </c>
      <c r="H11" t="str">
        <f>VLOOKUP($A11,Participants!$A:$E,3,FALSE)</f>
        <v>Reutebuch</v>
      </c>
      <c r="I11" t="str">
        <f>VLOOKUP($A11,Participants!$A:$E,5,FALSE)</f>
        <v>St Jude</v>
      </c>
      <c r="J11">
        <f t="shared" si="1"/>
        <v>6</v>
      </c>
    </row>
    <row r="12" spans="1:13">
      <c r="A12" s="27">
        <v>116</v>
      </c>
      <c r="B12" s="8">
        <f t="shared" si="0"/>
        <v>809.25</v>
      </c>
      <c r="C12" s="8">
        <v>809.25</v>
      </c>
      <c r="D12" s="8">
        <v>706.75</v>
      </c>
      <c r="E12" s="8">
        <v>706.5</v>
      </c>
      <c r="F12">
        <f>VLOOKUP($A12,Participants!$A:$E,4,FALSE)</f>
        <v>5</v>
      </c>
      <c r="G12" t="str">
        <f>VLOOKUP($A12,Participants!$A:$E,2,FALSE)</f>
        <v>Aleigha</v>
      </c>
      <c r="H12" t="str">
        <f>VLOOKUP($A12,Participants!$A:$E,3,FALSE)</f>
        <v>Schoettle</v>
      </c>
      <c r="I12" t="str">
        <f>VLOOKUP($A12,Participants!$A:$E,5,FALSE)</f>
        <v>St Jude</v>
      </c>
      <c r="J12">
        <f t="shared" si="1"/>
        <v>8</v>
      </c>
    </row>
    <row r="13" spans="1:13">
      <c r="A13" s="27">
        <v>126</v>
      </c>
      <c r="B13" s="8">
        <f t="shared" si="0"/>
        <v>1103.5</v>
      </c>
      <c r="C13" s="8">
        <v>905</v>
      </c>
      <c r="D13" s="8">
        <v>1103.5</v>
      </c>
      <c r="E13" s="8">
        <v>0</v>
      </c>
      <c r="F13">
        <f>VLOOKUP($A13,Participants!$A:$E,4,FALSE)</f>
        <v>5</v>
      </c>
      <c r="G13" t="str">
        <f>VLOOKUP($A13,Participants!$A:$E,2,FALSE)</f>
        <v>Rosanna</v>
      </c>
      <c r="H13" t="str">
        <f>VLOOKUP($A13,Participants!$A:$E,3,FALSE)</f>
        <v>Spearing</v>
      </c>
      <c r="I13" t="str">
        <f>VLOOKUP($A13,Participants!$A:$E,5,FALSE)</f>
        <v>St Jude</v>
      </c>
      <c r="J13">
        <f t="shared" si="1"/>
        <v>1</v>
      </c>
    </row>
    <row r="14" spans="1:13">
      <c r="A14" s="27">
        <v>52</v>
      </c>
      <c r="B14" s="8">
        <f t="shared" si="0"/>
        <v>0</v>
      </c>
      <c r="C14" s="8">
        <v>0</v>
      </c>
      <c r="D14" s="8">
        <v>0</v>
      </c>
      <c r="E14" s="8">
        <v>0</v>
      </c>
      <c r="F14">
        <f>VLOOKUP($A14,Participants!$A:$E,4,FALSE)</f>
        <v>5</v>
      </c>
      <c r="G14" t="str">
        <f>VLOOKUP($A14,Participants!$A:$E,2,FALSE)</f>
        <v>Maryanna</v>
      </c>
      <c r="H14" t="str">
        <f>VLOOKUP($A14,Participants!$A:$E,3,FALSE)</f>
        <v>Houser</v>
      </c>
      <c r="I14" t="str">
        <f>VLOOKUP($A14,Participants!$A:$E,5,FALSE)</f>
        <v>St Jude</v>
      </c>
      <c r="J14">
        <f t="shared" si="1"/>
        <v>16</v>
      </c>
    </row>
    <row r="15" spans="1:13">
      <c r="A15" s="27">
        <v>73</v>
      </c>
      <c r="B15" s="8">
        <f t="shared" si="0"/>
        <v>1001.25</v>
      </c>
      <c r="C15" s="8">
        <v>803.5</v>
      </c>
      <c r="D15" s="8">
        <v>611</v>
      </c>
      <c r="E15" s="8">
        <v>1001.25</v>
      </c>
      <c r="F15">
        <f>VLOOKUP($A15,Participants!$A:$E,4,FALSE)</f>
        <v>5</v>
      </c>
      <c r="G15" t="str">
        <f>VLOOKUP($A15,Participants!$A:$E,2,FALSE)</f>
        <v>Bridget</v>
      </c>
      <c r="H15" t="str">
        <f>VLOOKUP($A15,Participants!$A:$E,3,FALSE)</f>
        <v>Lehner</v>
      </c>
      <c r="I15" t="str">
        <f>VLOOKUP($A15,Participants!$A:$E,5,FALSE)</f>
        <v>St Jude</v>
      </c>
      <c r="J15">
        <f t="shared" si="1"/>
        <v>2</v>
      </c>
    </row>
    <row r="16" spans="1:13">
      <c r="A16" s="27">
        <v>137</v>
      </c>
      <c r="B16" s="8">
        <f t="shared" si="0"/>
        <v>800</v>
      </c>
      <c r="C16" s="8">
        <v>800</v>
      </c>
      <c r="D16" s="8">
        <v>610.5</v>
      </c>
      <c r="E16" s="8">
        <v>705</v>
      </c>
      <c r="F16">
        <f>VLOOKUP($A16,Participants!$A:$E,4,FALSE)</f>
        <v>5</v>
      </c>
      <c r="G16" t="str">
        <f>VLOOKUP($A16,Participants!$A:$E,2,FALSE)</f>
        <v>Elizabeth</v>
      </c>
      <c r="H16" t="str">
        <f>VLOOKUP($A16,Participants!$A:$E,3,FALSE)</f>
        <v>Wilson</v>
      </c>
      <c r="I16" t="str">
        <f>VLOOKUP($A16,Participants!$A:$E,5,FALSE)</f>
        <v>St Jude</v>
      </c>
      <c r="J16">
        <f t="shared" si="1"/>
        <v>10</v>
      </c>
    </row>
    <row r="17" spans="1:10">
      <c r="A17" s="27">
        <v>296</v>
      </c>
      <c r="B17" s="8">
        <f t="shared" si="0"/>
        <v>904</v>
      </c>
      <c r="C17" s="8">
        <v>904</v>
      </c>
      <c r="D17" s="8">
        <v>902.5</v>
      </c>
      <c r="E17" s="8">
        <v>900</v>
      </c>
      <c r="F17">
        <f>VLOOKUP($A17,Participants!$A:$E,4,FALSE)</f>
        <v>6</v>
      </c>
      <c r="G17" t="str">
        <f>VLOOKUP($A17,Participants!$A:$E,2,FALSE)</f>
        <v>Tessa</v>
      </c>
      <c r="H17" t="str">
        <f>VLOOKUP($A17,Participants!$A:$E,3,FALSE)</f>
        <v>Mize</v>
      </c>
      <c r="I17" t="str">
        <f>VLOOKUP($A17,Participants!$A:$E,5,FALSE)</f>
        <v>St. Barnabas</v>
      </c>
      <c r="J17">
        <f t="shared" si="1"/>
        <v>5</v>
      </c>
    </row>
    <row r="18" spans="1:10">
      <c r="A18" s="27">
        <v>255</v>
      </c>
      <c r="B18" s="8">
        <f t="shared" si="0"/>
        <v>0</v>
      </c>
      <c r="C18" s="8">
        <v>0</v>
      </c>
      <c r="D18" s="8">
        <v>0</v>
      </c>
      <c r="E18" s="8">
        <v>0</v>
      </c>
      <c r="F18">
        <f>VLOOKUP($A18,Participants!$A:$E,4,FALSE)</f>
        <v>5</v>
      </c>
      <c r="G18" t="str">
        <f>VLOOKUP($A18,Participants!$A:$E,2,FALSE)</f>
        <v>Ava</v>
      </c>
      <c r="H18" t="str">
        <f>VLOOKUP($A18,Participants!$A:$E,3,FALSE)</f>
        <v>Price</v>
      </c>
      <c r="I18" t="str">
        <f>VLOOKUP($A18,Participants!$A:$E,5,FALSE)</f>
        <v>United We Run</v>
      </c>
      <c r="J18">
        <f t="shared" si="1"/>
        <v>16</v>
      </c>
    </row>
    <row r="19" spans="1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16</v>
      </c>
    </row>
    <row r="20" spans="1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16</v>
      </c>
    </row>
    <row r="21" spans="1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16</v>
      </c>
    </row>
    <row r="22" spans="1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16</v>
      </c>
    </row>
    <row r="23" spans="1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16</v>
      </c>
    </row>
    <row r="24" spans="1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16</v>
      </c>
    </row>
    <row r="25" spans="1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16</v>
      </c>
    </row>
    <row r="26" spans="1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16</v>
      </c>
    </row>
    <row r="27" spans="1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16</v>
      </c>
    </row>
    <row r="28" spans="1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16</v>
      </c>
    </row>
    <row r="29" spans="1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16</v>
      </c>
    </row>
    <row r="30" spans="1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16</v>
      </c>
    </row>
    <row r="31" spans="1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16</v>
      </c>
    </row>
    <row r="32" spans="1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16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16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16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16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16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16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16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16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16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16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16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16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16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16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16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16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16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16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16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16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16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16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16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16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16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16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16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16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16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16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16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16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16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16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16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16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16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16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16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16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16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16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16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16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16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16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16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16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16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16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16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16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16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16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16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16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16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16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16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16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16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16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16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16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16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16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16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16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16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16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3000-000000000000}">
      <formula1>Grade</formula1>
    </dataValidation>
  </dataValidations>
  <hyperlinks>
    <hyperlink ref="M1" location="'Schedule of Events'!A1" display="'Return to Schedule of Events" xr:uid="{00000000-0004-0000-3000-000000000000}"/>
    <hyperlink ref="M3" location="Participants!A1" display="Add or Update Participants" xr:uid="{00000000-0004-0000-3000-000001000000}"/>
    <hyperlink ref="M4" location="Overall!A1" display="Overall Place and Points" xr:uid="{00000000-0004-0000-3000-000002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M101"/>
  <sheetViews>
    <sheetView workbookViewId="0">
      <selection sqref="A1:E1048576"/>
    </sheetView>
  </sheetViews>
  <sheetFormatPr defaultRowHeight="15"/>
  <cols>
    <col min="1" max="1" width="9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45">
      <c r="A1" s="9" t="s">
        <v>52</v>
      </c>
      <c r="B1" s="9" t="s">
        <v>55</v>
      </c>
      <c r="C1" s="9"/>
      <c r="D1" s="9"/>
      <c r="E1" s="9"/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242</v>
      </c>
      <c r="B2" s="8">
        <v>303.00200000000001</v>
      </c>
      <c r="C2" s="8"/>
      <c r="D2" s="8"/>
      <c r="E2" s="8"/>
      <c r="F2">
        <f>VLOOKUP($A2,Participants!$A:$E,4,FALSE)</f>
        <v>5</v>
      </c>
      <c r="G2" t="str">
        <f>VLOOKUP($A2,Participants!$A:$E,2,FALSE)</f>
        <v>Alexis</v>
      </c>
      <c r="H2" t="str">
        <f>VLOOKUP($A2,Participants!$A:$E,3,FALSE)</f>
        <v>Kabat</v>
      </c>
      <c r="I2" t="str">
        <f>VLOOKUP($A2,Participants!$A:$E,5,FALSE)</f>
        <v>United We Run</v>
      </c>
      <c r="J2">
        <f>RANK(B2,$B$1:$B$97,0)</f>
        <v>4</v>
      </c>
    </row>
    <row r="3" spans="1:13">
      <c r="A3" s="27">
        <v>261</v>
      </c>
      <c r="B3" s="8">
        <v>300.00200000000001</v>
      </c>
      <c r="C3" s="8"/>
      <c r="D3" s="8"/>
      <c r="E3" s="8"/>
      <c r="F3">
        <f>VLOOKUP($A3,Participants!$A:$E,4,FALSE)</f>
        <v>5</v>
      </c>
      <c r="G3" t="str">
        <f>VLOOKUP($A3,Participants!$A:$E,2,FALSE)</f>
        <v>Elianna</v>
      </c>
      <c r="H3" t="str">
        <f>VLOOKUP($A3,Participants!$A:$E,3,FALSE)</f>
        <v>Schornak</v>
      </c>
      <c r="I3" t="str">
        <f>VLOOKUP($A3,Participants!$A:$E,5,FALSE)</f>
        <v>United We Run</v>
      </c>
      <c r="J3">
        <f t="shared" ref="J3:J66" si="0">RANK(B3,$B$1:$B$97,0)</f>
        <v>7</v>
      </c>
      <c r="M3" s="13" t="s">
        <v>116</v>
      </c>
    </row>
    <row r="4" spans="1:13">
      <c r="A4" s="27">
        <v>283</v>
      </c>
      <c r="B4" s="8">
        <v>306</v>
      </c>
      <c r="C4" s="8"/>
      <c r="D4" s="8"/>
      <c r="E4" s="8"/>
      <c r="F4">
        <f>VLOOKUP($A4,Participants!$A:$E,4,FALSE)</f>
        <v>6</v>
      </c>
      <c r="G4" t="str">
        <f>VLOOKUP($A4,Participants!$A:$E,2,FALSE)</f>
        <v xml:space="preserve">Alexis </v>
      </c>
      <c r="H4" t="str">
        <f>VLOOKUP($A4,Participants!$A:$E,3,FALSE)</f>
        <v>Koleszar</v>
      </c>
      <c r="I4" t="str">
        <f>VLOOKUP($A4,Participants!$A:$E,5,FALSE)</f>
        <v>St. Barnabas</v>
      </c>
      <c r="J4">
        <f t="shared" si="0"/>
        <v>3</v>
      </c>
      <c r="M4" s="13" t="s">
        <v>117</v>
      </c>
    </row>
    <row r="5" spans="1:13">
      <c r="A5" s="27">
        <v>74</v>
      </c>
      <c r="B5" s="8">
        <v>402</v>
      </c>
      <c r="C5" s="8"/>
      <c r="D5" s="8"/>
      <c r="E5" s="8"/>
      <c r="F5">
        <f>VLOOKUP($A5,Participants!$A:$E,4,FALSE)</f>
        <v>6</v>
      </c>
      <c r="G5" t="str">
        <f>VLOOKUP($A5,Participants!$A:$E,2,FALSE)</f>
        <v>Megan</v>
      </c>
      <c r="H5" t="str">
        <f>VLOOKUP($A5,Participants!$A:$E,3,FALSE)</f>
        <v>Lehner</v>
      </c>
      <c r="I5" t="str">
        <f>VLOOKUP($A5,Participants!$A:$E,5,FALSE)</f>
        <v>St Jude</v>
      </c>
      <c r="J5">
        <f t="shared" si="0"/>
        <v>1</v>
      </c>
    </row>
    <row r="6" spans="1:13">
      <c r="A6" s="27">
        <v>16</v>
      </c>
      <c r="B6" s="8">
        <v>300.00200000000001</v>
      </c>
      <c r="C6" s="8"/>
      <c r="D6" s="8"/>
      <c r="E6" s="8"/>
      <c r="F6">
        <f>VLOOKUP($A6,Participants!$A:$E,4,FALSE)</f>
        <v>5</v>
      </c>
      <c r="G6" t="str">
        <f>VLOOKUP($A6,Participants!$A:$E,2,FALSE)</f>
        <v>Delanie</v>
      </c>
      <c r="H6" t="str">
        <f>VLOOKUP($A6,Participants!$A:$E,3,FALSE)</f>
        <v>Bullock</v>
      </c>
      <c r="I6" t="str">
        <f>VLOOKUP($A6,Participants!$A:$E,5,FALSE)</f>
        <v>St Jude</v>
      </c>
      <c r="J6">
        <f t="shared" si="0"/>
        <v>7</v>
      </c>
    </row>
    <row r="7" spans="1:13">
      <c r="A7" s="27">
        <v>103</v>
      </c>
      <c r="B7" s="8">
        <v>303.00200000000001</v>
      </c>
      <c r="C7" s="8"/>
      <c r="D7" s="8"/>
      <c r="E7" s="8"/>
      <c r="F7">
        <f>VLOOKUP($A7,Participants!$A:$E,4,FALSE)</f>
        <v>5</v>
      </c>
      <c r="G7" t="str">
        <f>VLOOKUP($A7,Participants!$A:$E,2,FALSE)</f>
        <v>Nora</v>
      </c>
      <c r="H7" t="str">
        <f>VLOOKUP($A7,Participants!$A:$E,3,FALSE)</f>
        <v>Phillips</v>
      </c>
      <c r="I7" t="str">
        <f>VLOOKUP($A7,Participants!$A:$E,5,FALSE)</f>
        <v>St Jude</v>
      </c>
      <c r="J7">
        <f t="shared" si="0"/>
        <v>4</v>
      </c>
    </row>
    <row r="8" spans="1:13">
      <c r="A8" s="27">
        <v>68</v>
      </c>
      <c r="B8" s="8">
        <v>308</v>
      </c>
      <c r="C8" s="8"/>
      <c r="D8" s="8"/>
      <c r="E8" s="8"/>
      <c r="F8">
        <f>VLOOKUP($A8,Participants!$A:$E,4,FALSE)</f>
        <v>5</v>
      </c>
      <c r="G8" t="str">
        <f>VLOOKUP($A8,Participants!$A:$E,2,FALSE)</f>
        <v>Maric</v>
      </c>
      <c r="H8" t="str">
        <f>VLOOKUP($A8,Participants!$A:$E,3,FALSE)</f>
        <v>Kramer</v>
      </c>
      <c r="I8" t="str">
        <f>VLOOKUP($A8,Participants!$A:$E,5,FALSE)</f>
        <v>St Jude</v>
      </c>
      <c r="J8">
        <f t="shared" si="0"/>
        <v>2</v>
      </c>
    </row>
    <row r="9" spans="1:13">
      <c r="A9" s="27">
        <v>168</v>
      </c>
      <c r="B9" s="8">
        <v>303</v>
      </c>
      <c r="C9" s="8"/>
      <c r="D9" s="8"/>
      <c r="E9" s="8"/>
      <c r="F9">
        <f>VLOOKUP($A9,Participants!$A:$E,4,FALSE)</f>
        <v>6</v>
      </c>
      <c r="G9" t="str">
        <f>VLOOKUP($A9,Participants!$A:$E,2,FALSE)</f>
        <v>Noel</v>
      </c>
      <c r="H9" t="str">
        <f>VLOOKUP($A9,Participants!$A:$E,3,FALSE)</f>
        <v>Eble</v>
      </c>
      <c r="I9" t="str">
        <f>VLOOKUP($A9,Participants!$A:$E,5,FALSE)</f>
        <v>SSFC</v>
      </c>
      <c r="J9">
        <f t="shared" si="0"/>
        <v>6</v>
      </c>
    </row>
    <row r="10" spans="1:13">
      <c r="A10" s="27">
        <v>73</v>
      </c>
      <c r="B10" s="8">
        <v>300</v>
      </c>
      <c r="C10" s="8"/>
      <c r="D10" s="8"/>
      <c r="E10" s="8"/>
      <c r="F10">
        <f>VLOOKUP($A10,Participants!$A:$E,4,FALSE)</f>
        <v>5</v>
      </c>
      <c r="G10" t="str">
        <f>VLOOKUP($A10,Participants!$A:$E,2,FALSE)</f>
        <v>Bridget</v>
      </c>
      <c r="H10" t="str">
        <f>VLOOKUP($A10,Participants!$A:$E,3,FALSE)</f>
        <v>Lehner</v>
      </c>
      <c r="I10" t="str">
        <f>VLOOKUP($A10,Participants!$A:$E,5,FALSE)</f>
        <v>St Jude</v>
      </c>
      <c r="J10">
        <f t="shared" si="0"/>
        <v>9</v>
      </c>
    </row>
    <row r="11" spans="1:13">
      <c r="A11" s="27">
        <v>137</v>
      </c>
      <c r="B11" s="8" t="s">
        <v>722</v>
      </c>
      <c r="C11" s="8"/>
      <c r="D11" s="8"/>
      <c r="E11" s="8"/>
      <c r="F11">
        <f>VLOOKUP($A11,Participants!$A:$E,4,FALSE)</f>
        <v>5</v>
      </c>
      <c r="G11" t="str">
        <f>VLOOKUP($A11,Participants!$A:$E,2,FALSE)</f>
        <v>Elizabeth</v>
      </c>
      <c r="H11" t="str">
        <f>VLOOKUP($A11,Participants!$A:$E,3,FALSE)</f>
        <v>Wilson</v>
      </c>
      <c r="I11" t="str">
        <f>VLOOKUP($A11,Participants!$A:$E,5,FALSE)</f>
        <v>St Jude</v>
      </c>
      <c r="J11" t="e">
        <f t="shared" si="0"/>
        <v>#VALUE!</v>
      </c>
    </row>
    <row r="12" spans="1:13">
      <c r="B12" s="8"/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 t="e">
        <f t="shared" si="0"/>
        <v>#N/A</v>
      </c>
    </row>
    <row r="13" spans="1:13">
      <c r="B13" s="8"/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 t="e">
        <f t="shared" si="0"/>
        <v>#N/A</v>
      </c>
    </row>
    <row r="14" spans="1:13">
      <c r="B14" s="8"/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 t="e">
        <f t="shared" si="0"/>
        <v>#N/A</v>
      </c>
    </row>
    <row r="15" spans="1:13">
      <c r="B15" s="8"/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 t="e">
        <f t="shared" si="0"/>
        <v>#N/A</v>
      </c>
    </row>
    <row r="16" spans="1:13">
      <c r="B16" s="8"/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 t="e">
        <f t="shared" si="0"/>
        <v>#N/A</v>
      </c>
    </row>
    <row r="17" spans="2:10">
      <c r="B17" s="8"/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 t="e">
        <f t="shared" si="0"/>
        <v>#N/A</v>
      </c>
    </row>
    <row r="18" spans="2:10">
      <c r="B18" s="8"/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 t="e">
        <f t="shared" si="0"/>
        <v>#N/A</v>
      </c>
    </row>
    <row r="19" spans="2:10">
      <c r="B19" s="8"/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 t="e">
        <f t="shared" si="0"/>
        <v>#N/A</v>
      </c>
    </row>
    <row r="20" spans="2:10">
      <c r="B20" s="8"/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 t="e">
        <f t="shared" si="0"/>
        <v>#N/A</v>
      </c>
    </row>
    <row r="21" spans="2:10">
      <c r="B21" s="8"/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 t="e">
        <f t="shared" si="0"/>
        <v>#N/A</v>
      </c>
    </row>
    <row r="22" spans="2:10">
      <c r="B22" s="8"/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 t="e">
        <f t="shared" si="0"/>
        <v>#N/A</v>
      </c>
    </row>
    <row r="23" spans="2:10">
      <c r="B23" s="8"/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 t="e">
        <f t="shared" si="0"/>
        <v>#N/A</v>
      </c>
    </row>
    <row r="24" spans="2:10">
      <c r="B24" s="8"/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 t="e">
        <f t="shared" si="0"/>
        <v>#N/A</v>
      </c>
    </row>
    <row r="25" spans="2:10">
      <c r="B25" s="8"/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 t="e">
        <f t="shared" si="0"/>
        <v>#N/A</v>
      </c>
    </row>
    <row r="26" spans="2:10">
      <c r="B26" s="8"/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 t="e">
        <f t="shared" si="0"/>
        <v>#N/A</v>
      </c>
    </row>
    <row r="27" spans="2:10">
      <c r="B27" s="8"/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 t="e">
        <f t="shared" si="0"/>
        <v>#N/A</v>
      </c>
    </row>
    <row r="28" spans="2:10">
      <c r="B28" s="8"/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 t="e">
        <f t="shared" si="0"/>
        <v>#N/A</v>
      </c>
    </row>
    <row r="29" spans="2:10">
      <c r="B29" s="8"/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 t="e">
        <f t="shared" si="0"/>
        <v>#N/A</v>
      </c>
    </row>
    <row r="30" spans="2:10">
      <c r="B30" s="8"/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 t="e">
        <f t="shared" si="0"/>
        <v>#N/A</v>
      </c>
    </row>
    <row r="31" spans="2:10">
      <c r="B31" s="8"/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 t="e">
        <f t="shared" si="0"/>
        <v>#N/A</v>
      </c>
    </row>
    <row r="32" spans="2:10">
      <c r="B32" s="8"/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 t="e">
        <f t="shared" si="0"/>
        <v>#N/A</v>
      </c>
    </row>
    <row r="33" spans="2:10">
      <c r="B33" s="8"/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 t="e">
        <f t="shared" si="0"/>
        <v>#N/A</v>
      </c>
    </row>
    <row r="34" spans="2:10">
      <c r="B34" s="8"/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 t="e">
        <f t="shared" si="0"/>
        <v>#N/A</v>
      </c>
    </row>
    <row r="35" spans="2:10">
      <c r="B35" s="8"/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 t="e">
        <f t="shared" si="0"/>
        <v>#N/A</v>
      </c>
    </row>
    <row r="36" spans="2:10">
      <c r="B36" s="8"/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 t="e">
        <f t="shared" si="0"/>
        <v>#N/A</v>
      </c>
    </row>
    <row r="37" spans="2:10">
      <c r="B37" s="8"/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 t="e">
        <f t="shared" si="0"/>
        <v>#N/A</v>
      </c>
    </row>
    <row r="38" spans="2:10">
      <c r="B38" s="8"/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 t="e">
        <f t="shared" si="0"/>
        <v>#N/A</v>
      </c>
    </row>
    <row r="39" spans="2:10">
      <c r="B39" s="8"/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 t="e">
        <f t="shared" si="0"/>
        <v>#N/A</v>
      </c>
    </row>
    <row r="40" spans="2:10">
      <c r="B40" s="8"/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 t="e">
        <f t="shared" si="0"/>
        <v>#N/A</v>
      </c>
    </row>
    <row r="41" spans="2:10">
      <c r="B41" s="8"/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 t="e">
        <f t="shared" si="0"/>
        <v>#N/A</v>
      </c>
    </row>
    <row r="42" spans="2:10">
      <c r="B42" s="8"/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 t="e">
        <f t="shared" si="0"/>
        <v>#N/A</v>
      </c>
    </row>
    <row r="43" spans="2:10">
      <c r="B43" s="8"/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 t="e">
        <f t="shared" si="0"/>
        <v>#N/A</v>
      </c>
    </row>
    <row r="44" spans="2:10">
      <c r="B44" s="8"/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 t="e">
        <f t="shared" si="0"/>
        <v>#N/A</v>
      </c>
    </row>
    <row r="45" spans="2:10">
      <c r="B45" s="8"/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 t="e">
        <f t="shared" si="0"/>
        <v>#N/A</v>
      </c>
    </row>
    <row r="46" spans="2:10">
      <c r="B46" s="8"/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 t="e">
        <f t="shared" si="0"/>
        <v>#N/A</v>
      </c>
    </row>
    <row r="47" spans="2:10">
      <c r="B47" s="8"/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 t="e">
        <f t="shared" si="0"/>
        <v>#N/A</v>
      </c>
    </row>
    <row r="48" spans="2:10">
      <c r="B48" s="8"/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 t="e">
        <f t="shared" si="0"/>
        <v>#N/A</v>
      </c>
    </row>
    <row r="49" spans="2:10">
      <c r="B49" s="8"/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 t="e">
        <f t="shared" si="0"/>
        <v>#N/A</v>
      </c>
    </row>
    <row r="50" spans="2:10">
      <c r="B50" s="8"/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 t="e">
        <f t="shared" si="0"/>
        <v>#N/A</v>
      </c>
    </row>
    <row r="51" spans="2:10">
      <c r="B51" s="8"/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 t="e">
        <f t="shared" si="0"/>
        <v>#N/A</v>
      </c>
    </row>
    <row r="52" spans="2:10">
      <c r="B52" s="8"/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 t="e">
        <f t="shared" si="0"/>
        <v>#N/A</v>
      </c>
    </row>
    <row r="53" spans="2:10">
      <c r="B53" s="8"/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 t="e">
        <f t="shared" si="0"/>
        <v>#N/A</v>
      </c>
    </row>
    <row r="54" spans="2:10">
      <c r="B54" s="8"/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 t="e">
        <f t="shared" si="0"/>
        <v>#N/A</v>
      </c>
    </row>
    <row r="55" spans="2:10">
      <c r="B55" s="8"/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 t="e">
        <f t="shared" si="0"/>
        <v>#N/A</v>
      </c>
    </row>
    <row r="56" spans="2:10">
      <c r="B56" s="8"/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 t="e">
        <f t="shared" si="0"/>
        <v>#N/A</v>
      </c>
    </row>
    <row r="57" spans="2:10">
      <c r="B57" s="8"/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 t="e">
        <f t="shared" si="0"/>
        <v>#N/A</v>
      </c>
    </row>
    <row r="58" spans="2:10">
      <c r="B58" s="8"/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 t="e">
        <f t="shared" si="0"/>
        <v>#N/A</v>
      </c>
    </row>
    <row r="59" spans="2:10">
      <c r="B59" s="8"/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 t="e">
        <f t="shared" si="0"/>
        <v>#N/A</v>
      </c>
    </row>
    <row r="60" spans="2:10">
      <c r="B60" s="8"/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 t="e">
        <f t="shared" si="0"/>
        <v>#N/A</v>
      </c>
    </row>
    <row r="61" spans="2:10">
      <c r="B61" s="8"/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 t="e">
        <f t="shared" si="0"/>
        <v>#N/A</v>
      </c>
    </row>
    <row r="62" spans="2:10">
      <c r="B62" s="8"/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 t="e">
        <f t="shared" si="0"/>
        <v>#N/A</v>
      </c>
    </row>
    <row r="63" spans="2:10">
      <c r="B63" s="8"/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 t="e">
        <f t="shared" si="0"/>
        <v>#N/A</v>
      </c>
    </row>
    <row r="64" spans="2:10">
      <c r="B64" s="8"/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 t="e">
        <f t="shared" si="0"/>
        <v>#N/A</v>
      </c>
    </row>
    <row r="65" spans="2:10">
      <c r="B65" s="8"/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 t="e">
        <f t="shared" si="0"/>
        <v>#N/A</v>
      </c>
    </row>
    <row r="66" spans="2:10">
      <c r="B66" s="8"/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 t="e">
        <f t="shared" si="0"/>
        <v>#N/A</v>
      </c>
    </row>
    <row r="67" spans="2:10">
      <c r="B67" s="8"/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 t="e">
        <f t="shared" ref="J67:J98" si="1">RANK(B67,$B$1:$B$97,0)</f>
        <v>#N/A</v>
      </c>
    </row>
    <row r="68" spans="2:10">
      <c r="B68" s="8"/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 t="e">
        <f t="shared" si="1"/>
        <v>#N/A</v>
      </c>
    </row>
    <row r="69" spans="2:10">
      <c r="B69" s="8"/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 t="e">
        <f t="shared" si="1"/>
        <v>#N/A</v>
      </c>
    </row>
    <row r="70" spans="2:10">
      <c r="B70" s="8"/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 t="e">
        <f t="shared" si="1"/>
        <v>#N/A</v>
      </c>
    </row>
    <row r="71" spans="2:10">
      <c r="B71" s="8"/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 t="e">
        <f t="shared" si="1"/>
        <v>#N/A</v>
      </c>
    </row>
    <row r="72" spans="2:10">
      <c r="B72" s="8"/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 t="e">
        <f t="shared" si="1"/>
        <v>#N/A</v>
      </c>
    </row>
    <row r="73" spans="2:10">
      <c r="B73" s="8"/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 t="e">
        <f t="shared" si="1"/>
        <v>#N/A</v>
      </c>
    </row>
    <row r="74" spans="2:10">
      <c r="B74" s="8"/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 t="e">
        <f t="shared" si="1"/>
        <v>#N/A</v>
      </c>
    </row>
    <row r="75" spans="2:10">
      <c r="B75" s="8"/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 t="e">
        <f t="shared" si="1"/>
        <v>#N/A</v>
      </c>
    </row>
    <row r="76" spans="2:10">
      <c r="B76" s="8"/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 t="e">
        <f t="shared" si="1"/>
        <v>#N/A</v>
      </c>
    </row>
    <row r="77" spans="2:10">
      <c r="B77" s="8"/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 t="e">
        <f t="shared" si="1"/>
        <v>#N/A</v>
      </c>
    </row>
    <row r="78" spans="2:10">
      <c r="B78" s="8"/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 t="e">
        <f t="shared" si="1"/>
        <v>#N/A</v>
      </c>
    </row>
    <row r="79" spans="2:10">
      <c r="B79" s="8"/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 t="e">
        <f t="shared" si="1"/>
        <v>#N/A</v>
      </c>
    </row>
    <row r="80" spans="2:10">
      <c r="B80" s="8"/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 t="e">
        <f t="shared" si="1"/>
        <v>#N/A</v>
      </c>
    </row>
    <row r="81" spans="2:10">
      <c r="B81" s="8"/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 t="e">
        <f t="shared" si="1"/>
        <v>#N/A</v>
      </c>
    </row>
    <row r="82" spans="2:10">
      <c r="B82" s="8"/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 t="e">
        <f t="shared" si="1"/>
        <v>#N/A</v>
      </c>
    </row>
    <row r="83" spans="2:10">
      <c r="B83" s="8"/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 t="e">
        <f t="shared" si="1"/>
        <v>#N/A</v>
      </c>
    </row>
    <row r="84" spans="2:10">
      <c r="B84" s="8"/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 t="e">
        <f t="shared" si="1"/>
        <v>#N/A</v>
      </c>
    </row>
    <row r="85" spans="2:10">
      <c r="B85" s="8"/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 t="e">
        <f t="shared" si="1"/>
        <v>#N/A</v>
      </c>
    </row>
    <row r="86" spans="2:10">
      <c r="B86" s="8"/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 t="e">
        <f t="shared" si="1"/>
        <v>#N/A</v>
      </c>
    </row>
    <row r="87" spans="2:10">
      <c r="B87" s="8"/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 t="e">
        <f t="shared" si="1"/>
        <v>#N/A</v>
      </c>
    </row>
    <row r="88" spans="2:10">
      <c r="B88" s="8"/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 t="e">
        <f t="shared" si="1"/>
        <v>#N/A</v>
      </c>
    </row>
    <row r="89" spans="2:10">
      <c r="B89" s="8"/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 t="e">
        <f t="shared" si="1"/>
        <v>#N/A</v>
      </c>
    </row>
    <row r="90" spans="2:10">
      <c r="B90" s="8"/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 t="e">
        <f t="shared" si="1"/>
        <v>#N/A</v>
      </c>
    </row>
    <row r="91" spans="2:10">
      <c r="B91" s="8"/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 t="e">
        <f t="shared" si="1"/>
        <v>#N/A</v>
      </c>
    </row>
    <row r="92" spans="2:10">
      <c r="B92" s="8"/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 t="e">
        <f t="shared" si="1"/>
        <v>#N/A</v>
      </c>
    </row>
    <row r="93" spans="2:10">
      <c r="B93" s="8"/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 t="e">
        <f t="shared" si="1"/>
        <v>#N/A</v>
      </c>
    </row>
    <row r="94" spans="2:10">
      <c r="B94" s="8"/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 t="e">
        <f t="shared" si="1"/>
        <v>#N/A</v>
      </c>
    </row>
    <row r="95" spans="2:10">
      <c r="B95" s="8"/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 t="e">
        <f t="shared" si="1"/>
        <v>#N/A</v>
      </c>
    </row>
    <row r="96" spans="2:10">
      <c r="B96" s="8"/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 t="e">
        <f t="shared" si="1"/>
        <v>#N/A</v>
      </c>
    </row>
    <row r="97" spans="2:10">
      <c r="B97" s="8"/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 t="e">
        <f t="shared" si="1"/>
        <v>#N/A</v>
      </c>
    </row>
    <row r="98" spans="2:10">
      <c r="B98" s="8"/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 t="e">
        <f t="shared" si="1"/>
        <v>#N/A</v>
      </c>
    </row>
    <row r="99" spans="2:10"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 s="1" t="e">
        <f t="shared" ref="J99:J101" si="2">MAX(G99:I99)</f>
        <v>#N/A</v>
      </c>
    </row>
    <row r="100" spans="2:10"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 s="1" t="e">
        <f t="shared" si="2"/>
        <v>#N/A</v>
      </c>
    </row>
    <row r="101" spans="2:10"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 s="1" t="e">
        <f t="shared" si="2"/>
        <v>#N/A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3100-000000000000}">
      <formula1>Grade</formula1>
    </dataValidation>
  </dataValidations>
  <hyperlinks>
    <hyperlink ref="M1" location="'Schedule of Events'!A1" display="'Return to Schedule of Events" xr:uid="{00000000-0004-0000-3100-000000000000}"/>
    <hyperlink ref="M3" location="Participants!A1" display="Add or Update Participants" xr:uid="{00000000-0004-0000-3100-000001000000}"/>
    <hyperlink ref="M4" location="Overall!A1" display="Overall Place and Points" xr:uid="{00000000-0004-0000-3100-000002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"/>
  <dimension ref="A1:O42"/>
  <sheetViews>
    <sheetView workbookViewId="0">
      <selection activeCell="M1" sqref="M1"/>
    </sheetView>
  </sheetViews>
  <sheetFormatPr defaultColWidth="10.28515625" defaultRowHeight="15"/>
  <cols>
    <col min="1" max="1" width="5.42578125" style="27" customWidth="1"/>
    <col min="2" max="2" width="10.140625" style="27" customWidth="1"/>
    <col min="3" max="3" width="0.140625" style="27" customWidth="1"/>
    <col min="4" max="4" width="10" customWidth="1"/>
    <col min="5" max="5" width="6.42578125" bestFit="1" customWidth="1"/>
    <col min="6" max="6" width="9.7109375" bestFit="1" customWidth="1"/>
    <col min="7" max="7" width="10.140625" bestFit="1" customWidth="1"/>
    <col min="8" max="8" width="15.140625" bestFit="1" customWidth="1"/>
    <col min="9" max="9" width="5.140625" bestFit="1" customWidth="1"/>
    <col min="11" max="11" width="12.5703125" bestFit="1" customWidth="1"/>
    <col min="13" max="13" width="23.28515625" bestFit="1" customWidth="1"/>
    <col min="15" max="15" width="20.5703125" bestFit="1" customWidth="1"/>
  </cols>
  <sheetData>
    <row r="1" spans="1:15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291</v>
      </c>
      <c r="B2" s="11" t="s">
        <v>720</v>
      </c>
      <c r="C2" s="11">
        <v>2.3912037037037036E-4</v>
      </c>
      <c r="D2" s="11">
        <v>2.3912037037037036E-4</v>
      </c>
      <c r="E2">
        <f>VLOOKUP($A2,Participants!$A:$E,4,FALSE)</f>
        <v>7</v>
      </c>
      <c r="F2" t="str">
        <f>VLOOKUP($A2,Participants!$A:$E,2,FALSE)</f>
        <v>Claire</v>
      </c>
      <c r="G2" t="str">
        <f>VLOOKUP($A2,Participants!$A:$E,3,FALSE)</f>
        <v>Meinerding</v>
      </c>
      <c r="H2" t="str">
        <f>VLOOKUP($A2,Participants!$A:$E,5,FALSE)</f>
        <v>St. Barnabas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5">
      <c r="A3" s="27">
        <v>80</v>
      </c>
      <c r="B3" s="11" t="s">
        <v>719</v>
      </c>
      <c r="C3" s="11">
        <v>2.0833333333333334E-6</v>
      </c>
      <c r="D3" s="11">
        <v>2.4131944444444448E-4</v>
      </c>
      <c r="E3">
        <f>VLOOKUP($A3,Participants!$A:$E,4,FALSE)</f>
        <v>7</v>
      </c>
      <c r="F3" t="str">
        <f>VLOOKUP($A3,Participants!$A:$E,2,FALSE)</f>
        <v>Miriam</v>
      </c>
      <c r="G3" t="str">
        <f>VLOOKUP($A3,Participants!$A:$E,3,FALSE)</f>
        <v>Mappes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3</v>
      </c>
      <c r="M3" s="13" t="s">
        <v>116</v>
      </c>
    </row>
    <row r="4" spans="1:15">
      <c r="A4" s="27">
        <v>189</v>
      </c>
      <c r="B4" s="11" t="s">
        <v>718</v>
      </c>
      <c r="C4" s="11">
        <v>1.736111111111111E-6</v>
      </c>
      <c r="D4" s="11">
        <v>2.4305555555555552E-4</v>
      </c>
      <c r="E4">
        <f>VLOOKUP($A4,Participants!$A:$E,4,FALSE)</f>
        <v>7</v>
      </c>
      <c r="F4" t="str">
        <f>VLOOKUP($A4,Participants!$A:$E,2,FALSE)</f>
        <v>Peyton</v>
      </c>
      <c r="G4" t="str">
        <f>VLOOKUP($A4,Participants!$A:$E,3,FALSE)</f>
        <v>Nalley</v>
      </c>
      <c r="H4" t="str">
        <f>VLOOKUP($A4,Participants!$A:$E,5,FALSE)</f>
        <v>SSFC</v>
      </c>
      <c r="I4">
        <v>1</v>
      </c>
      <c r="J4">
        <f t="shared" si="0"/>
        <v>3</v>
      </c>
      <c r="K4">
        <f t="shared" si="1"/>
        <v>5</v>
      </c>
      <c r="M4" s="13" t="s">
        <v>117</v>
      </c>
    </row>
    <row r="5" spans="1:15">
      <c r="A5" s="27">
        <v>277</v>
      </c>
      <c r="B5" s="11" t="s">
        <v>717</v>
      </c>
      <c r="C5" s="11">
        <v>3.0671296296296294E-5</v>
      </c>
      <c r="D5" s="11">
        <v>2.7384259259259256E-4</v>
      </c>
      <c r="E5">
        <f>VLOOKUP($A5,Participants!$A:$E,4,FALSE)</f>
        <v>7</v>
      </c>
      <c r="F5" t="str">
        <f>VLOOKUP($A5,Participants!$A:$E,2,FALSE)</f>
        <v>Caroline</v>
      </c>
      <c r="G5" t="str">
        <f>VLOOKUP($A5,Participants!$A:$E,3,FALSE)</f>
        <v>Crews</v>
      </c>
      <c r="H5" t="str">
        <f>VLOOKUP($A5,Participants!$A:$E,5,FALSE)</f>
        <v>St. Barnabas</v>
      </c>
      <c r="I5">
        <v>1</v>
      </c>
      <c r="J5">
        <f t="shared" si="0"/>
        <v>4</v>
      </c>
      <c r="K5">
        <f t="shared" si="1"/>
        <v>8</v>
      </c>
    </row>
    <row r="6" spans="1:15">
      <c r="A6" s="27">
        <v>199</v>
      </c>
      <c r="B6" s="11" t="s">
        <v>716</v>
      </c>
      <c r="C6" s="11">
        <v>2.0833333333333333E-5</v>
      </c>
      <c r="D6" s="11">
        <v>2.9467592592592593E-4</v>
      </c>
      <c r="E6">
        <f>VLOOKUP($A6,Participants!$A:$E,4,FALSE)</f>
        <v>7</v>
      </c>
      <c r="F6" t="str">
        <f>VLOOKUP($A6,Participants!$A:$E,2,FALSE)</f>
        <v>Avalin</v>
      </c>
      <c r="G6" t="str">
        <f>VLOOKUP($A6,Participants!$A:$E,3,FALSE)</f>
        <v>Shirley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10</v>
      </c>
    </row>
    <row r="7" spans="1:15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B8" s="11"/>
      <c r="C8" s="11"/>
      <c r="D8" s="11"/>
    </row>
    <row r="9" spans="1:15">
      <c r="A9" s="27">
        <v>93</v>
      </c>
      <c r="B9" s="11" t="s">
        <v>720</v>
      </c>
      <c r="C9" s="11">
        <v>2.4085648148148146E-4</v>
      </c>
      <c r="D9" s="11">
        <v>2.4085648148148146E-4</v>
      </c>
      <c r="E9">
        <f>VLOOKUP($A9,Participants!$A:$E,4,FALSE)</f>
        <v>8</v>
      </c>
      <c r="F9" t="str">
        <f>VLOOKUP($A9,Participants!$A:$E,2,FALSE)</f>
        <v>Colleen</v>
      </c>
      <c r="G9" t="str">
        <f>VLOOKUP($A9,Participants!$A:$E,3,FALSE)</f>
        <v>Moore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2</v>
      </c>
    </row>
    <row r="10" spans="1:15">
      <c r="A10" s="27">
        <v>4</v>
      </c>
      <c r="B10" s="11" t="s">
        <v>719</v>
      </c>
      <c r="C10" s="11">
        <v>1.967592592592593E-6</v>
      </c>
      <c r="D10" s="11">
        <v>2.4293981481481484E-4</v>
      </c>
      <c r="E10">
        <f>VLOOKUP($A10,Participants!$A:$E,4,FALSE)</f>
        <v>8</v>
      </c>
      <c r="F10" t="str">
        <f>VLOOKUP($A10,Participants!$A:$E,2,FALSE)</f>
        <v>Lucia</v>
      </c>
      <c r="G10" t="str">
        <f>VLOOKUP($A10,Participants!$A:$E,3,FALSE)</f>
        <v>Allen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4</v>
      </c>
    </row>
    <row r="11" spans="1:15">
      <c r="A11" s="27">
        <v>95</v>
      </c>
      <c r="B11" s="11" t="s">
        <v>718</v>
      </c>
      <c r="C11" s="11">
        <v>3.472222222222222E-6</v>
      </c>
      <c r="D11" s="11">
        <v>2.465277777777778E-4</v>
      </c>
      <c r="E11">
        <f>VLOOKUP($A11,Participants!$A:$E,4,FALSE)</f>
        <v>8</v>
      </c>
      <c r="F11" t="str">
        <f>VLOOKUP($A11,Participants!$A:$E,2,FALSE)</f>
        <v>Perpetua</v>
      </c>
      <c r="G11" t="str">
        <f>VLOOKUP($A11,Participants!$A:$E,3,FALSE)</f>
        <v>Morey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6</v>
      </c>
    </row>
    <row r="12" spans="1:15">
      <c r="A12" s="27">
        <v>118</v>
      </c>
      <c r="B12" s="11" t="s">
        <v>717</v>
      </c>
      <c r="C12" s="11">
        <v>6.2500000000000003E-6</v>
      </c>
      <c r="D12" s="11">
        <v>2.5277777777777777E-4</v>
      </c>
      <c r="E12">
        <f>VLOOKUP($A12,Participants!$A:$E,4,FALSE)</f>
        <v>7</v>
      </c>
      <c r="F12" t="str">
        <f>VLOOKUP($A12,Participants!$A:$E,2,FALSE)</f>
        <v>Lauren</v>
      </c>
      <c r="G12" t="str">
        <f>VLOOKUP($A12,Participants!$A:$E,3,FALSE)</f>
        <v>Schweers</v>
      </c>
      <c r="H12" t="str">
        <f>VLOOKUP($A12,Participants!$A:$E,5,FALSE)</f>
        <v>St Jude</v>
      </c>
      <c r="I12">
        <v>2</v>
      </c>
      <c r="J12">
        <f t="shared" si="2"/>
        <v>4</v>
      </c>
      <c r="K12">
        <f t="shared" si="1"/>
        <v>7</v>
      </c>
    </row>
    <row r="13" spans="1:15">
      <c r="A13" s="27">
        <v>217</v>
      </c>
      <c r="B13" s="11" t="s">
        <v>716</v>
      </c>
      <c r="C13" s="11">
        <v>2.5231481481481481E-5</v>
      </c>
      <c r="D13" s="11">
        <v>2.7800925925925926E-4</v>
      </c>
      <c r="E13">
        <f>VLOOKUP($A13,Participants!$A:$E,4,FALSE)</f>
        <v>7</v>
      </c>
      <c r="F13" t="str">
        <f>VLOOKUP($A13,Participants!$A:$E,2,FALSE)</f>
        <v>Ava</v>
      </c>
      <c r="G13" t="str">
        <f>VLOOKUP($A13,Participants!$A:$E,3,FALSE)</f>
        <v>Young</v>
      </c>
      <c r="H13" t="str">
        <f>VLOOKUP($A13,Participants!$A:$E,5,FALSE)</f>
        <v>SSFC</v>
      </c>
      <c r="I13">
        <v>2</v>
      </c>
      <c r="J13">
        <f t="shared" si="2"/>
        <v>5</v>
      </c>
      <c r="K13">
        <f t="shared" si="1"/>
        <v>9</v>
      </c>
    </row>
    <row r="14" spans="1:15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5" spans="1:15">
      <c r="D15" s="1"/>
    </row>
    <row r="16" spans="1:15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3">RANK(D16,IF(I16=3,$D$16:$D$21,),1)</f>
        <v>#N/A</v>
      </c>
      <c r="K16" t="e">
        <f t="shared" si="1"/>
        <v>#N/A</v>
      </c>
    </row>
    <row r="17" spans="4:11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3"/>
        <v>#N/A</v>
      </c>
      <c r="K17" t="e">
        <f t="shared" si="1"/>
        <v>#N/A</v>
      </c>
    </row>
    <row r="18" spans="4:11"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3"/>
        <v>#N/A</v>
      </c>
      <c r="K18" t="e">
        <f t="shared" si="1"/>
        <v>#N/A</v>
      </c>
    </row>
    <row r="19" spans="4:11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4:11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4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2" spans="4:11">
      <c r="D22" s="1"/>
    </row>
    <row r="23" spans="4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4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4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4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4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4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9:D14">
    <sortCondition ref="D9:D14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3200-000000000000}">
      <formula1>Grade</formula1>
    </dataValidation>
  </dataValidations>
  <hyperlinks>
    <hyperlink ref="M1" location="'Schedule of Events'!A1" display="'Return to Schedule of Events" xr:uid="{00000000-0004-0000-3200-000000000000}"/>
    <hyperlink ref="M3" location="Participants!A1" display="Add or Update Participants" xr:uid="{00000000-0004-0000-3200-000001000000}"/>
    <hyperlink ref="M4" location="Overall!A1" display="Overall Place and Points" xr:uid="{00000000-0004-0000-3200-000002000000}"/>
  </hyperlinks>
  <pageMargins left="0.7" right="0.7" top="0.75" bottom="0.75" header="0.3" footer="0.3"/>
  <pageSetup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5"/>
  <dimension ref="A1:O42"/>
  <sheetViews>
    <sheetView workbookViewId="0">
      <selection sqref="A1:A1048576"/>
    </sheetView>
  </sheetViews>
  <sheetFormatPr defaultRowHeight="15"/>
  <cols>
    <col min="1" max="1" width="8.7109375" style="27"/>
    <col min="2" max="2" width="9.85546875" style="27" customWidth="1"/>
    <col min="3" max="3" width="0.140625" style="27" customWidth="1"/>
    <col min="4" max="4" width="13.85546875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93</v>
      </c>
      <c r="B2" s="11" t="s">
        <v>720</v>
      </c>
      <c r="C2" s="11">
        <v>8.8738425925925931E-4</v>
      </c>
      <c r="D2" s="11">
        <v>8.8738425925925931E-4</v>
      </c>
      <c r="E2">
        <f>VLOOKUP($A2,Participants!$A:$E,4,FALSE)</f>
        <v>8</v>
      </c>
      <c r="F2" t="str">
        <f>VLOOKUP($A2,Participants!$A:$E,2,FALSE)</f>
        <v>Colleen</v>
      </c>
      <c r="G2" t="str">
        <f>VLOOKUP($A2,Participants!$A:$E,3,FALSE)</f>
        <v>Moore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5">
      <c r="A3" s="27">
        <v>82</v>
      </c>
      <c r="B3" s="11" t="s">
        <v>719</v>
      </c>
      <c r="C3" s="11">
        <v>5.8449074074074073E-5</v>
      </c>
      <c r="D3" s="11">
        <v>9.4594907407407421E-4</v>
      </c>
      <c r="E3">
        <f>VLOOKUP($A3,Participants!$A:$E,4,FALSE)</f>
        <v>7</v>
      </c>
      <c r="F3" t="str">
        <f>VLOOKUP($A3,Participants!$A:$E,2,FALSE)</f>
        <v>Claire</v>
      </c>
      <c r="G3" t="str">
        <f>VLOOKUP($A3,Participants!$A:$E,3,FALSE)</f>
        <v>May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4</v>
      </c>
      <c r="M3" s="13" t="s">
        <v>116</v>
      </c>
    </row>
    <row r="4" spans="1:15">
      <c r="A4" s="27">
        <v>149</v>
      </c>
      <c r="B4" s="11" t="s">
        <v>718</v>
      </c>
      <c r="C4" s="11">
        <v>2.7777777777777779E-6</v>
      </c>
      <c r="D4" s="11">
        <v>9.4884259259259271E-4</v>
      </c>
      <c r="E4">
        <f>VLOOKUP($A4,Participants!$A:$E,4,FALSE)</f>
        <v>7</v>
      </c>
      <c r="F4" t="str">
        <f>VLOOKUP($A4,Participants!$A:$E,2,FALSE)</f>
        <v>Isabelle</v>
      </c>
      <c r="G4" t="str">
        <f>VLOOKUP($A4,Participants!$A:$E,3,FALSE)</f>
        <v>Vermillion</v>
      </c>
      <c r="H4" t="str">
        <f>VLOOKUP($A4,Participants!$A:$E,5,FALSE)</f>
        <v>OLG</v>
      </c>
      <c r="I4">
        <v>1</v>
      </c>
      <c r="J4">
        <f t="shared" si="0"/>
        <v>3</v>
      </c>
      <c r="K4">
        <f t="shared" si="1"/>
        <v>5</v>
      </c>
      <c r="M4" s="13" t="s">
        <v>117</v>
      </c>
    </row>
    <row r="5" spans="1:15">
      <c r="A5" s="27">
        <v>199</v>
      </c>
      <c r="B5" s="11" t="s">
        <v>717</v>
      </c>
      <c r="C5" s="11">
        <v>4.386574074074074E-5</v>
      </c>
      <c r="D5" s="11">
        <v>9.9270833333333329E-4</v>
      </c>
      <c r="E5">
        <f>VLOOKUP($A5,Participants!$A:$E,4,FALSE)</f>
        <v>7</v>
      </c>
      <c r="F5" t="str">
        <f>VLOOKUP($A5,Participants!$A:$E,2,FALSE)</f>
        <v>Avalin</v>
      </c>
      <c r="G5" t="str">
        <f>VLOOKUP($A5,Participants!$A:$E,3,FALSE)</f>
        <v>Shirley</v>
      </c>
      <c r="H5" t="str">
        <f>VLOOKUP($A5,Participants!$A:$E,5,FALSE)</f>
        <v>SSFC</v>
      </c>
      <c r="I5">
        <v>1</v>
      </c>
      <c r="J5">
        <f t="shared" si="0"/>
        <v>4</v>
      </c>
      <c r="K5">
        <f t="shared" si="1"/>
        <v>7</v>
      </c>
    </row>
    <row r="6" spans="1:15">
      <c r="B6" s="11"/>
      <c r="C6" s="11"/>
      <c r="D6" s="11"/>
      <c r="E6" t="e">
        <f>VLOOKUP($A6,Participants!$A:$E,4,FALSE)</f>
        <v>#N/A</v>
      </c>
      <c r="F6" t="e">
        <f>VLOOKUP($A6,Participants!$A:$E,2,FALSE)</f>
        <v>#N/A</v>
      </c>
      <c r="G6" t="e">
        <f>VLOOKUP($A6,Participants!$A:$E,3,FALSE)</f>
        <v>#N/A</v>
      </c>
      <c r="H6" t="e">
        <f>VLOOKUP($A6,Participants!$A:$E,5,FALSE)</f>
        <v>#N/A</v>
      </c>
      <c r="I6">
        <v>1</v>
      </c>
      <c r="J6" t="e">
        <f t="shared" si="0"/>
        <v>#N/A</v>
      </c>
      <c r="K6" t="e">
        <f t="shared" si="1"/>
        <v>#N/A</v>
      </c>
    </row>
    <row r="7" spans="1:15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8" spans="1:15">
      <c r="B8" s="11"/>
      <c r="C8" s="11"/>
      <c r="D8" s="11"/>
    </row>
    <row r="9" spans="1:15">
      <c r="A9" s="27">
        <v>13</v>
      </c>
      <c r="B9" s="11" t="s">
        <v>720</v>
      </c>
      <c r="C9" s="11">
        <v>8.9004629629629633E-4</v>
      </c>
      <c r="D9" s="11">
        <v>8.9004629629629633E-4</v>
      </c>
      <c r="E9">
        <f>VLOOKUP($A9,Participants!$A:$E,4,FALSE)</f>
        <v>8</v>
      </c>
      <c r="F9" t="str">
        <f>VLOOKUP($A9,Participants!$A:$E,2,FALSE)</f>
        <v>Lauren</v>
      </c>
      <c r="G9" t="str">
        <f>VLOOKUP($A9,Participants!$A:$E,3,FALSE)</f>
        <v>Brown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2</v>
      </c>
    </row>
    <row r="10" spans="1:15">
      <c r="A10" s="27">
        <v>8</v>
      </c>
      <c r="B10" s="11" t="s">
        <v>719</v>
      </c>
      <c r="C10" s="11">
        <v>4.4097222222222226E-5</v>
      </c>
      <c r="D10" s="11">
        <v>9.3425925925925924E-4</v>
      </c>
      <c r="E10">
        <f>VLOOKUP($A10,Participants!$A:$E,4,FALSE)</f>
        <v>7</v>
      </c>
      <c r="F10" t="str">
        <f>VLOOKUP($A10,Participants!$A:$E,2,FALSE)</f>
        <v>Isabella</v>
      </c>
      <c r="G10" t="str">
        <f>VLOOKUP($A10,Participants!$A:$E,3,FALSE)</f>
        <v>Ball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3</v>
      </c>
    </row>
    <row r="11" spans="1:15">
      <c r="A11" s="27">
        <v>7</v>
      </c>
      <c r="B11" s="11" t="s">
        <v>718</v>
      </c>
      <c r="C11" s="11">
        <v>3.6458333333333336E-5</v>
      </c>
      <c r="D11" s="11">
        <v>9.7083333333333321E-4</v>
      </c>
      <c r="E11">
        <f>VLOOKUP($A11,Participants!$A:$E,4,FALSE)</f>
        <v>7</v>
      </c>
      <c r="F11" t="str">
        <f>VLOOKUP($A11,Participants!$A:$E,2,FALSE)</f>
        <v>Elise</v>
      </c>
      <c r="G11" t="str">
        <f>VLOOKUP($A11,Participants!$A:$E,3,FALSE)</f>
        <v>Baker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1"/>
        <v>6</v>
      </c>
    </row>
    <row r="12" spans="1:15">
      <c r="A12" s="27">
        <v>124</v>
      </c>
      <c r="B12" s="11" t="s">
        <v>717</v>
      </c>
      <c r="C12" s="11">
        <v>3.4027777777777782E-5</v>
      </c>
      <c r="D12" s="11">
        <v>1.004976851851852E-3</v>
      </c>
      <c r="E12">
        <f>VLOOKUP($A12,Participants!$A:$E,4,FALSE)</f>
        <v>7</v>
      </c>
      <c r="F12" t="str">
        <f>VLOOKUP($A12,Participants!$A:$E,2,FALSE)</f>
        <v>Guadalupe</v>
      </c>
      <c r="G12" t="str">
        <f>VLOOKUP($A12,Participants!$A:$E,3,FALSE)</f>
        <v>Soberanes</v>
      </c>
      <c r="H12" t="str">
        <f>VLOOKUP($A12,Participants!$A:$E,5,FALSE)</f>
        <v>St Jude</v>
      </c>
      <c r="I12">
        <v>2</v>
      </c>
      <c r="J12">
        <f t="shared" si="2"/>
        <v>4</v>
      </c>
      <c r="K12">
        <f t="shared" si="1"/>
        <v>8</v>
      </c>
    </row>
    <row r="13" spans="1:15">
      <c r="B13" s="11"/>
      <c r="C13" s="11"/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2"/>
        <v>#N/A</v>
      </c>
      <c r="K13" t="e">
        <f t="shared" si="1"/>
        <v>#N/A</v>
      </c>
    </row>
    <row r="14" spans="1:15"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5" spans="1:15">
      <c r="D15" s="1"/>
    </row>
    <row r="16" spans="1:15">
      <c r="D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3">RANK(D16,IF(I16=3,$D$16:$D$21,),1)</f>
        <v>#N/A</v>
      </c>
      <c r="K16" t="e">
        <f t="shared" si="1"/>
        <v>#N/A</v>
      </c>
    </row>
    <row r="17" spans="4:11">
      <c r="D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3"/>
        <v>#N/A</v>
      </c>
      <c r="K17" t="e">
        <f t="shared" si="1"/>
        <v>#N/A</v>
      </c>
    </row>
    <row r="18" spans="4:11">
      <c r="D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3"/>
        <v>#N/A</v>
      </c>
      <c r="K18" t="e">
        <f t="shared" si="1"/>
        <v>#N/A</v>
      </c>
    </row>
    <row r="19" spans="4:11"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3"/>
        <v>#N/A</v>
      </c>
      <c r="K19" t="e">
        <f t="shared" si="1"/>
        <v>#N/A</v>
      </c>
    </row>
    <row r="20" spans="4:11"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4:11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2" spans="4:11">
      <c r="D22" s="1"/>
    </row>
    <row r="23" spans="4:11">
      <c r="D23" s="11"/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4:11">
      <c r="D24" s="11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4:11">
      <c r="D25" s="11"/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4:11">
      <c r="D26" s="11"/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4:11">
      <c r="D27" s="11"/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4:11">
      <c r="D28" s="11"/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9:D13">
    <sortCondition ref="D9:D13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3300-000000000000}">
      <formula1>Grade</formula1>
    </dataValidation>
  </dataValidations>
  <hyperlinks>
    <hyperlink ref="M1" location="'Schedule of Events'!A1" display="'Return to Schedule of Events" xr:uid="{00000000-0004-0000-3300-000000000000}"/>
    <hyperlink ref="M3" location="Participants!A1" display="Add or Update Participants" xr:uid="{00000000-0004-0000-3300-000001000000}"/>
    <hyperlink ref="M4" location="Overall!A1" display="Overall Place and Points" xr:uid="{00000000-0004-0000-3300-000002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29"/>
  <dimension ref="A1:O42"/>
  <sheetViews>
    <sheetView workbookViewId="0">
      <selection sqref="A1:A1048576"/>
    </sheetView>
  </sheetViews>
  <sheetFormatPr defaultRowHeight="15"/>
  <cols>
    <col min="1" max="1" width="8.7109375" style="27"/>
    <col min="2" max="2" width="9.85546875" style="27" customWidth="1"/>
    <col min="3" max="3" width="9.140625" style="27" hidden="1" customWidth="1"/>
    <col min="4" max="4" width="1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4</v>
      </c>
      <c r="B2" s="11" t="s">
        <v>720</v>
      </c>
      <c r="C2" s="11">
        <v>3.7430555555555562E-4</v>
      </c>
      <c r="D2" s="11">
        <v>3.7430555555555562E-4</v>
      </c>
      <c r="E2">
        <f>VLOOKUP($A2,Participants!$A:$E,4,FALSE)</f>
        <v>8</v>
      </c>
      <c r="F2" t="str">
        <f>VLOOKUP($A2,Participants!$A:$E,2,FALSE)</f>
        <v>Lucia</v>
      </c>
      <c r="G2" t="str">
        <f>VLOOKUP($A2,Participants!$A:$E,3,FALSE)</f>
        <v>Allen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1</v>
      </c>
    </row>
    <row r="3" spans="1:15">
      <c r="A3" s="27">
        <v>251</v>
      </c>
      <c r="B3" s="11" t="s">
        <v>719</v>
      </c>
      <c r="C3" s="11">
        <v>7.1759259259259257E-6</v>
      </c>
      <c r="D3" s="11">
        <v>3.814814814814815E-4</v>
      </c>
      <c r="E3">
        <f>VLOOKUP($A3,Participants!$A:$E,4,FALSE)</f>
        <v>7</v>
      </c>
      <c r="F3" t="str">
        <f>VLOOKUP($A3,Participants!$A:$E,2,FALSE)</f>
        <v>Molly</v>
      </c>
      <c r="G3" t="str">
        <f>VLOOKUP($A3,Participants!$A:$E,3,FALSE)</f>
        <v>Mockaitis</v>
      </c>
      <c r="H3" t="str">
        <f>VLOOKUP($A3,Participants!$A:$E,5,FALSE)</f>
        <v>United We Run</v>
      </c>
      <c r="I3">
        <v>1</v>
      </c>
      <c r="J3">
        <f t="shared" si="0"/>
        <v>2</v>
      </c>
      <c r="K3">
        <f t="shared" ref="K3:K42" si="1">RANK(D3,$D$2:$D$100,1)</f>
        <v>3</v>
      </c>
      <c r="M3" s="13" t="s">
        <v>116</v>
      </c>
    </row>
    <row r="4" spans="1:15">
      <c r="A4" s="27">
        <v>93</v>
      </c>
      <c r="B4" s="11" t="s">
        <v>718</v>
      </c>
      <c r="C4" s="11">
        <v>2.1990740740740739E-6</v>
      </c>
      <c r="D4" s="11">
        <v>3.8379629629629631E-4</v>
      </c>
      <c r="E4">
        <f>VLOOKUP($A4,Participants!$A:$E,4,FALSE)</f>
        <v>8</v>
      </c>
      <c r="F4" t="str">
        <f>VLOOKUP($A4,Participants!$A:$E,2,FALSE)</f>
        <v>Colleen</v>
      </c>
      <c r="G4" t="str">
        <f>VLOOKUP($A4,Participants!$A:$E,3,FALSE)</f>
        <v>Moore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4</v>
      </c>
      <c r="M4" s="13" t="s">
        <v>117</v>
      </c>
    </row>
    <row r="5" spans="1:15">
      <c r="A5" s="27">
        <v>234</v>
      </c>
      <c r="B5" s="11" t="s">
        <v>717</v>
      </c>
      <c r="C5" s="11">
        <v>1.0185185185185185E-5</v>
      </c>
      <c r="D5" s="11">
        <v>3.9409722222222228E-4</v>
      </c>
      <c r="E5">
        <f>VLOOKUP($A5,Participants!$A:$E,4,FALSE)</f>
        <v>7</v>
      </c>
      <c r="F5" t="str">
        <f>VLOOKUP($A5,Participants!$A:$E,2,FALSE)</f>
        <v>Becca</v>
      </c>
      <c r="G5" t="str">
        <f>VLOOKUP($A5,Participants!$A:$E,3,FALSE)</f>
        <v>Engel</v>
      </c>
      <c r="H5" t="str">
        <f>VLOOKUP($A5,Participants!$A:$E,5,FALSE)</f>
        <v>United We Run</v>
      </c>
      <c r="I5">
        <v>1</v>
      </c>
      <c r="J5">
        <f t="shared" si="0"/>
        <v>4</v>
      </c>
      <c r="K5">
        <f t="shared" si="1"/>
        <v>7</v>
      </c>
    </row>
    <row r="6" spans="1:15">
      <c r="A6" s="27">
        <v>170</v>
      </c>
      <c r="B6" s="11" t="s">
        <v>716</v>
      </c>
      <c r="C6" s="11">
        <v>1.087962962962963E-5</v>
      </c>
      <c r="D6" s="11">
        <v>4.049768518518519E-4</v>
      </c>
      <c r="E6">
        <f>VLOOKUP($A6,Participants!$A:$E,4,FALSE)</f>
        <v>8</v>
      </c>
      <c r="F6" t="str">
        <f>VLOOKUP($A6,Participants!$A:$E,2,FALSE)</f>
        <v>Kalie</v>
      </c>
      <c r="G6" t="str">
        <f>VLOOKUP($A6,Participants!$A:$E,3,FALSE)</f>
        <v>Garnel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8</v>
      </c>
    </row>
    <row r="7" spans="1:15">
      <c r="A7" s="27">
        <v>161</v>
      </c>
      <c r="B7" s="11" t="s">
        <v>715</v>
      </c>
      <c r="C7" s="11">
        <v>6.3657407407407403E-6</v>
      </c>
      <c r="D7" s="11">
        <v>4.1145833333333328E-4</v>
      </c>
      <c r="E7">
        <f>VLOOKUP($A7,Participants!$A:$E,4,FALSE)</f>
        <v>8</v>
      </c>
      <c r="F7" t="str">
        <f>VLOOKUP($A7,Participants!$A:$E,2,FALSE)</f>
        <v>Lauren</v>
      </c>
      <c r="G7" t="str">
        <f>VLOOKUP($A7,Participants!$A:$E,3,FALSE)</f>
        <v>Coppinger</v>
      </c>
      <c r="H7" t="str">
        <f>VLOOKUP($A7,Participants!$A:$E,5,FALSE)</f>
        <v>SSFC</v>
      </c>
      <c r="I7">
        <v>1</v>
      </c>
      <c r="J7">
        <f t="shared" si="0"/>
        <v>6</v>
      </c>
      <c r="K7">
        <f t="shared" si="1"/>
        <v>9</v>
      </c>
    </row>
    <row r="8" spans="1:15">
      <c r="B8" s="11"/>
      <c r="C8" s="11"/>
      <c r="D8" s="11"/>
    </row>
    <row r="9" spans="1:15">
      <c r="A9" s="27">
        <v>119</v>
      </c>
      <c r="B9" s="11" t="s">
        <v>720</v>
      </c>
      <c r="C9" s="11">
        <v>3.7430555555555562E-4</v>
      </c>
      <c r="D9" s="11">
        <v>3.7430555555555562E-4</v>
      </c>
      <c r="E9">
        <f>VLOOKUP($A9,Participants!$A:$E,4,FALSE)</f>
        <v>7</v>
      </c>
      <c r="F9" t="str">
        <f>VLOOKUP($A9,Participants!$A:$E,2,FALSE)</f>
        <v xml:space="preserve">Brooklyn </v>
      </c>
      <c r="G9" t="str">
        <f>VLOOKUP($A9,Participants!$A:$E,3,FALSE)</f>
        <v>Seibert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5">
      <c r="A10" s="27">
        <v>102</v>
      </c>
      <c r="B10" s="11" t="s">
        <v>719</v>
      </c>
      <c r="C10" s="11">
        <v>1.6782407407407408E-5</v>
      </c>
      <c r="D10" s="11">
        <v>3.9108796296296304E-4</v>
      </c>
      <c r="E10">
        <f>VLOOKUP($A10,Participants!$A:$E,4,FALSE)</f>
        <v>7</v>
      </c>
      <c r="F10" t="str">
        <f>VLOOKUP($A10,Participants!$A:$E,2,FALSE)</f>
        <v xml:space="preserve">Addie </v>
      </c>
      <c r="G10" t="str">
        <f>VLOOKUP($A10,Participants!$A:$E,3,FALSE)</f>
        <v>Phillips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1"/>
        <v>6</v>
      </c>
    </row>
    <row r="11" spans="1:15">
      <c r="A11" s="27">
        <v>259</v>
      </c>
      <c r="B11" s="11" t="s">
        <v>718</v>
      </c>
      <c r="C11" s="11">
        <v>2.0717592592592593E-5</v>
      </c>
      <c r="D11" s="11">
        <v>4.1192129629629635E-4</v>
      </c>
      <c r="E11">
        <f>VLOOKUP($A11,Participants!$A:$E,4,FALSE)</f>
        <v>7</v>
      </c>
      <c r="F11" t="str">
        <f>VLOOKUP($A11,Participants!$A:$E,2,FALSE)</f>
        <v>Alexandra</v>
      </c>
      <c r="G11" t="str">
        <f>VLOOKUP($A11,Participants!$A:$E,3,FALSE)</f>
        <v>Richardson</v>
      </c>
      <c r="H11" t="str">
        <f>VLOOKUP($A11,Participants!$A:$E,5,FALSE)</f>
        <v>United We Run</v>
      </c>
      <c r="I11">
        <v>2</v>
      </c>
      <c r="J11">
        <f t="shared" si="2"/>
        <v>3</v>
      </c>
      <c r="K11">
        <f t="shared" si="1"/>
        <v>10</v>
      </c>
    </row>
    <row r="12" spans="1:15">
      <c r="A12" s="27">
        <v>264</v>
      </c>
      <c r="B12" s="11" t="s">
        <v>717</v>
      </c>
      <c r="C12" s="11">
        <v>2.6620370370370374E-6</v>
      </c>
      <c r="D12" s="11">
        <v>4.1458333333333326E-4</v>
      </c>
      <c r="E12">
        <f>VLOOKUP($A12,Participants!$A:$E,4,FALSE)</f>
        <v>8</v>
      </c>
      <c r="F12" t="str">
        <f>VLOOKUP($A12,Participants!$A:$E,2,FALSE)</f>
        <v>Maggie</v>
      </c>
      <c r="G12" t="str">
        <f>VLOOKUP($A12,Participants!$A:$E,3,FALSE)</f>
        <v>Smith</v>
      </c>
      <c r="H12" t="str">
        <f>VLOOKUP($A12,Participants!$A:$E,5,FALSE)</f>
        <v>United We Run</v>
      </c>
      <c r="I12">
        <v>2</v>
      </c>
      <c r="J12">
        <f t="shared" si="2"/>
        <v>4</v>
      </c>
      <c r="K12">
        <f t="shared" si="1"/>
        <v>11</v>
      </c>
    </row>
    <row r="13" spans="1:15">
      <c r="B13" s="11"/>
      <c r="C13" s="11"/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2"/>
        <v>#N/A</v>
      </c>
      <c r="K13" t="e">
        <f t="shared" si="1"/>
        <v>#N/A</v>
      </c>
    </row>
    <row r="14" spans="1:15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1"/>
        <v>#N/A</v>
      </c>
    </row>
    <row r="16" spans="1:15">
      <c r="A16" s="27">
        <v>10</v>
      </c>
      <c r="B16" s="11" t="s">
        <v>720</v>
      </c>
      <c r="C16" s="11">
        <v>3.8530092592592587E-4</v>
      </c>
      <c r="D16" s="11">
        <v>3.8530092592592587E-4</v>
      </c>
      <c r="E16">
        <f>VLOOKUP($A16,Participants!$A:$E,4,FALSE)</f>
        <v>8</v>
      </c>
      <c r="F16" t="str">
        <f>VLOOKUP($A16,Participants!$A:$E,2,FALSE)</f>
        <v>Luci</v>
      </c>
      <c r="G16" t="str">
        <f>VLOOKUP($A16,Participants!$A:$E,3,FALSE)</f>
        <v>Ball</v>
      </c>
      <c r="H16" t="str">
        <f>VLOOKUP($A16,Participants!$A:$E,5,FALSE)</f>
        <v>St Jude</v>
      </c>
      <c r="I16">
        <v>3</v>
      </c>
      <c r="J16">
        <f t="shared" ref="J16:J21" si="3">RANK(D16,IF(I16=3,$D$16:$D$21,),1)</f>
        <v>1</v>
      </c>
      <c r="K16">
        <f t="shared" si="1"/>
        <v>5</v>
      </c>
    </row>
    <row r="17" spans="1:11">
      <c r="A17" s="27">
        <v>96</v>
      </c>
      <c r="B17" s="11" t="s">
        <v>719</v>
      </c>
      <c r="C17" s="11">
        <v>9.6064814814814816E-5</v>
      </c>
      <c r="D17" s="11">
        <v>4.8136574074074076E-4</v>
      </c>
      <c r="E17">
        <f>VLOOKUP($A17,Participants!$A:$E,4,FALSE)</f>
        <v>8</v>
      </c>
      <c r="F17" t="str">
        <f>VLOOKUP($A17,Participants!$A:$E,2,FALSE)</f>
        <v>Elizabeth</v>
      </c>
      <c r="G17" t="str">
        <f>VLOOKUP($A17,Participants!$A:$E,3,FALSE)</f>
        <v>Nelson</v>
      </c>
      <c r="H17" t="str">
        <f>VLOOKUP($A17,Participants!$A:$E,5,FALSE)</f>
        <v>St Jude</v>
      </c>
      <c r="I17">
        <v>3</v>
      </c>
      <c r="J17">
        <f t="shared" si="3"/>
        <v>2</v>
      </c>
      <c r="K17">
        <f t="shared" si="1"/>
        <v>12</v>
      </c>
    </row>
    <row r="18" spans="1:11">
      <c r="A18" s="27">
        <v>134</v>
      </c>
      <c r="B18" s="11" t="s">
        <v>718</v>
      </c>
      <c r="C18" s="11">
        <v>4.6643518518518514E-5</v>
      </c>
      <c r="D18" s="11">
        <v>5.2812500000000006E-4</v>
      </c>
      <c r="E18">
        <f>VLOOKUP($A18,Participants!$A:$E,4,FALSE)</f>
        <v>7</v>
      </c>
      <c r="F18" t="str">
        <f>VLOOKUP($A18,Participants!$A:$E,2,FALSE)</f>
        <v>Valerie</v>
      </c>
      <c r="G18" t="str">
        <f>VLOOKUP($A18,Participants!$A:$E,3,FALSE)</f>
        <v>Turner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13</v>
      </c>
    </row>
    <row r="19" spans="1:11">
      <c r="A19" s="27">
        <v>138</v>
      </c>
      <c r="B19" s="11" t="s">
        <v>717</v>
      </c>
      <c r="C19" s="11">
        <v>5.6712962962962959E-6</v>
      </c>
      <c r="D19" s="11">
        <v>5.3379629629629621E-4</v>
      </c>
      <c r="E19">
        <f>VLOOKUP($A19,Participants!$A:$E,4,FALSE)</f>
        <v>7</v>
      </c>
      <c r="F19" t="str">
        <f>VLOOKUP($A19,Participants!$A:$E,2,FALSE)</f>
        <v xml:space="preserve">Josie </v>
      </c>
      <c r="G19" t="str">
        <f>VLOOKUP($A19,Participants!$A:$E,3,FALSE)</f>
        <v>Wilson</v>
      </c>
      <c r="H19" t="str">
        <f>VLOOKUP($A19,Participants!$A:$E,5,FALSE)</f>
        <v>St Jude</v>
      </c>
      <c r="I19">
        <v>3</v>
      </c>
      <c r="J19">
        <f t="shared" si="3"/>
        <v>4</v>
      </c>
      <c r="K19">
        <f t="shared" si="1"/>
        <v>14</v>
      </c>
    </row>
    <row r="20" spans="1:11">
      <c r="B20" s="11"/>
      <c r="C20" s="11"/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3"/>
        <v>#N/A</v>
      </c>
      <c r="K20" t="e">
        <f t="shared" si="1"/>
        <v>#N/A</v>
      </c>
    </row>
    <row r="21" spans="1:11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4">RANK(D23,IF(I23=4,$D$23:$D$28,),1)</f>
        <v>#N/A</v>
      </c>
      <c r="K23" t="e">
        <f t="shared" si="1"/>
        <v>#N/A</v>
      </c>
    </row>
    <row r="24" spans="1:11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4"/>
        <v>#N/A</v>
      </c>
      <c r="K24" t="e">
        <f t="shared" si="1"/>
        <v>#N/A</v>
      </c>
    </row>
    <row r="25" spans="1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4"/>
        <v>#N/A</v>
      </c>
      <c r="K25" t="e">
        <f t="shared" si="1"/>
        <v>#N/A</v>
      </c>
    </row>
    <row r="26" spans="1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4"/>
        <v>#N/A</v>
      </c>
      <c r="K26" t="e">
        <f t="shared" si="1"/>
        <v>#N/A</v>
      </c>
    </row>
    <row r="27" spans="1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16:D20">
    <sortCondition ref="D16:D20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3400-000000000000}">
      <formula1>Grade</formula1>
    </dataValidation>
  </dataValidations>
  <hyperlinks>
    <hyperlink ref="M1" location="'Schedule of Events'!A1" display="'Return to Schedule of Events" xr:uid="{00000000-0004-0000-3400-000000000000}"/>
    <hyperlink ref="M3" location="Participants!A1" display="Add or Update Participants" xr:uid="{00000000-0004-0000-3400-000001000000}"/>
    <hyperlink ref="M4" location="Overall!A1" display="Overall Place and Points" xr:uid="{00000000-0004-0000-3400-000002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30"/>
  <dimension ref="A1:O37"/>
  <sheetViews>
    <sheetView workbookViewId="0">
      <selection sqref="A1:A1048576"/>
    </sheetView>
  </sheetViews>
  <sheetFormatPr defaultRowHeight="15"/>
  <cols>
    <col min="1" max="1" width="8.7109375" style="27"/>
    <col min="2" max="2" width="10.140625" style="27" customWidth="1"/>
    <col min="3" max="3" width="0.42578125" style="27" customWidth="1"/>
    <col min="4" max="4" width="14.7109375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35</v>
      </c>
      <c r="B2" s="11" t="s">
        <v>720</v>
      </c>
      <c r="C2" s="11">
        <v>1.8699074074074076E-3</v>
      </c>
      <c r="D2" s="11">
        <v>1.8699074074074076E-3</v>
      </c>
      <c r="E2">
        <f>VLOOKUP($A2,Participants!$A:$E,4,FALSE)</f>
        <v>8</v>
      </c>
      <c r="F2" t="str">
        <f>VLOOKUP($A2,Participants!$A:$E,2,FALSE)</f>
        <v>Rachel</v>
      </c>
      <c r="G2" t="str">
        <f>VLOOKUP($A2,Participants!$A:$E,3,FALSE)</f>
        <v>Flick</v>
      </c>
      <c r="H2" t="str">
        <f>VLOOKUP($A2,Participants!$A:$E,5,FALSE)</f>
        <v>St Jude</v>
      </c>
      <c r="I2">
        <v>1</v>
      </c>
      <c r="J2">
        <f t="shared" ref="J2:J31" si="0">RANK(D2,IF(I2=1,$D$2:$D$32,),1)</f>
        <v>1</v>
      </c>
      <c r="K2">
        <f t="shared" ref="K2:K31" si="1">RANK(D2,$D$2:$D$90,1)</f>
        <v>1</v>
      </c>
    </row>
    <row r="3" spans="1:15">
      <c r="A3" s="27">
        <v>65</v>
      </c>
      <c r="B3" s="11" t="s">
        <v>719</v>
      </c>
      <c r="C3" s="11">
        <v>1.1678240740740741E-4</v>
      </c>
      <c r="D3" s="11">
        <v>1.9868055555555555E-3</v>
      </c>
      <c r="E3">
        <f>VLOOKUP($A3,Participants!$A:$E,4,FALSE)</f>
        <v>7</v>
      </c>
      <c r="F3" t="str">
        <f>VLOOKUP($A3,Participants!$A:$E,2,FALSE)</f>
        <v>Madelyn</v>
      </c>
      <c r="G3" t="str">
        <f>VLOOKUP($A3,Participants!$A:$E,3,FALSE)</f>
        <v>Kitchens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si="1"/>
        <v>2</v>
      </c>
      <c r="M3" s="13" t="s">
        <v>116</v>
      </c>
    </row>
    <row r="4" spans="1:15">
      <c r="A4" s="27">
        <v>26</v>
      </c>
      <c r="B4" s="11" t="s">
        <v>718</v>
      </c>
      <c r="C4" s="11">
        <v>3.020833333333333E-5</v>
      </c>
      <c r="D4" s="11">
        <v>2.0170138888888889E-3</v>
      </c>
      <c r="E4">
        <f>VLOOKUP($A4,Participants!$A:$E,4,FALSE)</f>
        <v>7</v>
      </c>
      <c r="F4" t="str">
        <f>VLOOKUP($A4,Participants!$A:$E,2,FALSE)</f>
        <v>Ariana</v>
      </c>
      <c r="G4" t="str">
        <f>VLOOKUP($A4,Participants!$A:$E,3,FALSE)</f>
        <v>Corona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3</v>
      </c>
      <c r="M4" s="13" t="s">
        <v>117</v>
      </c>
    </row>
    <row r="5" spans="1:15">
      <c r="A5" s="27">
        <v>199</v>
      </c>
      <c r="B5" s="11" t="s">
        <v>717</v>
      </c>
      <c r="C5" s="11">
        <v>2.6145833333333332E-4</v>
      </c>
      <c r="D5" s="11">
        <v>2.2784722222222221E-3</v>
      </c>
      <c r="E5">
        <f>VLOOKUP($A5,Participants!$A:$E,4,FALSE)</f>
        <v>7</v>
      </c>
      <c r="F5" t="str">
        <f>VLOOKUP($A5,Participants!$A:$E,2,FALSE)</f>
        <v>Avalin</v>
      </c>
      <c r="G5" t="str">
        <f>VLOOKUP($A5,Participants!$A:$E,3,FALSE)</f>
        <v>Shirley</v>
      </c>
      <c r="H5" t="str">
        <f>VLOOKUP($A5,Participants!$A:$E,5,FALSE)</f>
        <v>SSFC</v>
      </c>
      <c r="I5">
        <v>1</v>
      </c>
      <c r="J5">
        <f t="shared" si="0"/>
        <v>4</v>
      </c>
      <c r="K5">
        <f t="shared" si="1"/>
        <v>4</v>
      </c>
    </row>
    <row r="6" spans="1:15">
      <c r="A6" s="27">
        <v>149</v>
      </c>
      <c r="B6" s="11" t="s">
        <v>716</v>
      </c>
      <c r="C6" s="11">
        <v>3.0092592592592597E-5</v>
      </c>
      <c r="D6" s="11">
        <v>2.3086805555555556E-3</v>
      </c>
      <c r="E6">
        <f>VLOOKUP($A6,Participants!$A:$E,4,FALSE)</f>
        <v>7</v>
      </c>
      <c r="F6" t="str">
        <f>VLOOKUP($A6,Participants!$A:$E,2,FALSE)</f>
        <v>Isabelle</v>
      </c>
      <c r="G6" t="str">
        <f>VLOOKUP($A6,Participants!$A:$E,3,FALSE)</f>
        <v>Vermillion</v>
      </c>
      <c r="H6" t="str">
        <f>VLOOKUP($A6,Participants!$A:$E,5,FALSE)</f>
        <v>OLG</v>
      </c>
      <c r="I6">
        <v>1</v>
      </c>
      <c r="J6">
        <f t="shared" si="0"/>
        <v>5</v>
      </c>
      <c r="K6">
        <f t="shared" si="1"/>
        <v>5</v>
      </c>
    </row>
    <row r="7" spans="1:15">
      <c r="A7" s="27">
        <v>100</v>
      </c>
      <c r="B7" s="11" t="s">
        <v>715</v>
      </c>
      <c r="C7" s="11">
        <v>1.2037037037037037E-5</v>
      </c>
      <c r="D7" s="11">
        <v>2.3207175925925925E-3</v>
      </c>
      <c r="E7">
        <f>VLOOKUP($A7,Participants!$A:$E,4,FALSE)</f>
        <v>7</v>
      </c>
      <c r="F7" t="str">
        <f>VLOOKUP($A7,Participants!$A:$E,2,FALSE)</f>
        <v xml:space="preserve">Penny </v>
      </c>
      <c r="G7" t="str">
        <f>VLOOKUP($A7,Participants!$A:$E,3,FALSE)</f>
        <v>Perkins</v>
      </c>
      <c r="H7" t="str">
        <f>VLOOKUP($A7,Participants!$A:$E,5,FALSE)</f>
        <v>St Jude</v>
      </c>
      <c r="I7">
        <v>1</v>
      </c>
      <c r="J7">
        <f t="shared" si="0"/>
        <v>6</v>
      </c>
      <c r="K7">
        <f t="shared" si="1"/>
        <v>6</v>
      </c>
    </row>
    <row r="8" spans="1:15">
      <c r="A8" s="27">
        <v>82</v>
      </c>
      <c r="B8" s="11" t="s">
        <v>714</v>
      </c>
      <c r="C8" s="11">
        <v>4.2013888888888885E-5</v>
      </c>
      <c r="D8" s="11">
        <v>2.3628472222222223E-3</v>
      </c>
      <c r="E8">
        <f>VLOOKUP($A8,Participants!$A:$E,4,FALSE)</f>
        <v>7</v>
      </c>
      <c r="F8" t="str">
        <f>VLOOKUP($A8,Participants!$A:$E,2,FALSE)</f>
        <v>Claire</v>
      </c>
      <c r="G8" t="str">
        <f>VLOOKUP($A8,Participants!$A:$E,3,FALSE)</f>
        <v>May</v>
      </c>
      <c r="H8" t="str">
        <f>VLOOKUP($A8,Participants!$A:$E,5,FALSE)</f>
        <v>St Jude</v>
      </c>
      <c r="I8">
        <v>1</v>
      </c>
      <c r="J8">
        <f t="shared" si="0"/>
        <v>7</v>
      </c>
      <c r="K8">
        <f t="shared" si="1"/>
        <v>7</v>
      </c>
    </row>
    <row r="9" spans="1:15">
      <c r="B9" s="11"/>
      <c r="C9" s="11"/>
      <c r="D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0"/>
        <v>#N/A</v>
      </c>
      <c r="K9" t="e">
        <f t="shared" si="1"/>
        <v>#N/A</v>
      </c>
    </row>
    <row r="10" spans="1:15">
      <c r="D10" s="11"/>
      <c r="E10" t="e">
        <f>VLOOKUP($A10,Participants!$A:$E,4,FALSE)</f>
        <v>#N/A</v>
      </c>
      <c r="F10" t="e">
        <f>VLOOKUP($A10,Participants!$A:$E,2,FALSE)</f>
        <v>#N/A</v>
      </c>
      <c r="G10" t="e">
        <f>VLOOKUP($A10,Participants!$A:$E,3,FALSE)</f>
        <v>#N/A</v>
      </c>
      <c r="H10" t="e">
        <f>VLOOKUP($A10,Participants!$A:$E,5,FALSE)</f>
        <v>#N/A</v>
      </c>
      <c r="I10">
        <v>1</v>
      </c>
      <c r="J10" s="27" t="e">
        <f t="shared" ref="J10" si="2">RANK(D10,IF(I10=1,$D$2:$D$32,),1)</f>
        <v>#N/A</v>
      </c>
      <c r="K10" s="27" t="e">
        <f t="shared" ref="K10" si="3">RANK(D10,$D$2:$D$90,1)</f>
        <v>#N/A</v>
      </c>
    </row>
    <row r="11" spans="1:15">
      <c r="D11" s="11"/>
      <c r="E11" t="e">
        <f>VLOOKUP($A11,Participants!$A:$E,4,FALSE)</f>
        <v>#N/A</v>
      </c>
      <c r="F11" t="e">
        <f>VLOOKUP($A11,Participants!$A:$E,2,FALSE)</f>
        <v>#N/A</v>
      </c>
      <c r="G11" t="e">
        <f>VLOOKUP($A11,Participants!$A:$E,3,FALSE)</f>
        <v>#N/A</v>
      </c>
      <c r="H11" t="e">
        <f>VLOOKUP($A11,Participants!$A:$E,5,FALSE)</f>
        <v>#N/A</v>
      </c>
      <c r="I11">
        <v>1</v>
      </c>
      <c r="J11" s="27" t="e">
        <f t="shared" ref="J11" si="4">RANK(D11,IF(I11=1,$D$2:$D$32,),1)</f>
        <v>#N/A</v>
      </c>
      <c r="K11" s="27" t="e">
        <f t="shared" ref="K11" si="5">RANK(D11,$D$2:$D$90,1)</f>
        <v>#N/A</v>
      </c>
    </row>
    <row r="12" spans="1:15">
      <c r="D12" s="11"/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1</v>
      </c>
      <c r="J12" t="e">
        <f t="shared" si="0"/>
        <v>#N/A</v>
      </c>
      <c r="K12" t="e">
        <f t="shared" si="1"/>
        <v>#N/A</v>
      </c>
    </row>
    <row r="13" spans="1:15">
      <c r="D13" s="11"/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1</v>
      </c>
      <c r="J13" t="e">
        <f t="shared" si="0"/>
        <v>#N/A</v>
      </c>
      <c r="K13" t="e">
        <f t="shared" si="1"/>
        <v>#N/A</v>
      </c>
    </row>
    <row r="14" spans="1:15"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1</v>
      </c>
      <c r="J14" t="e">
        <f t="shared" si="0"/>
        <v>#N/A</v>
      </c>
      <c r="K14" t="e">
        <f t="shared" si="1"/>
        <v>#N/A</v>
      </c>
    </row>
    <row r="15" spans="1:15">
      <c r="D15" s="11"/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1</v>
      </c>
      <c r="J15" t="e">
        <f t="shared" si="0"/>
        <v>#N/A</v>
      </c>
      <c r="K15" t="e">
        <f t="shared" si="1"/>
        <v>#N/A</v>
      </c>
    </row>
    <row r="16" spans="1:15">
      <c r="D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1</v>
      </c>
      <c r="J16" t="e">
        <f t="shared" si="0"/>
        <v>#N/A</v>
      </c>
      <c r="K16" t="e">
        <f t="shared" si="1"/>
        <v>#N/A</v>
      </c>
    </row>
    <row r="17" spans="4:11">
      <c r="D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1</v>
      </c>
      <c r="J17" t="e">
        <f t="shared" si="0"/>
        <v>#N/A</v>
      </c>
      <c r="K17" t="e">
        <f t="shared" si="1"/>
        <v>#N/A</v>
      </c>
    </row>
    <row r="18" spans="4:11">
      <c r="D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1</v>
      </c>
      <c r="J18" t="e">
        <f t="shared" si="0"/>
        <v>#N/A</v>
      </c>
      <c r="K18" t="e">
        <f t="shared" si="1"/>
        <v>#N/A</v>
      </c>
    </row>
    <row r="19" spans="4:11">
      <c r="D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1</v>
      </c>
      <c r="J19" t="e">
        <f t="shared" si="0"/>
        <v>#N/A</v>
      </c>
      <c r="K19" t="e">
        <f t="shared" si="1"/>
        <v>#N/A</v>
      </c>
    </row>
    <row r="20" spans="4:11">
      <c r="D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1</v>
      </c>
      <c r="J20" t="e">
        <f t="shared" si="0"/>
        <v>#N/A</v>
      </c>
      <c r="K20" t="e">
        <f t="shared" si="1"/>
        <v>#N/A</v>
      </c>
    </row>
    <row r="21" spans="4:11"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1</v>
      </c>
      <c r="J21" t="e">
        <f t="shared" si="0"/>
        <v>#N/A</v>
      </c>
      <c r="K21" t="e">
        <f t="shared" si="1"/>
        <v>#N/A</v>
      </c>
    </row>
    <row r="22" spans="4:11">
      <c r="D22" s="11"/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1</v>
      </c>
      <c r="J22" t="e">
        <f t="shared" si="0"/>
        <v>#N/A</v>
      </c>
      <c r="K22" t="e">
        <f t="shared" si="1"/>
        <v>#N/A</v>
      </c>
    </row>
    <row r="23" spans="4:11">
      <c r="D23" s="11"/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1</v>
      </c>
      <c r="J23" t="e">
        <f t="shared" si="0"/>
        <v>#N/A</v>
      </c>
      <c r="K23" t="e">
        <f t="shared" si="1"/>
        <v>#N/A</v>
      </c>
    </row>
    <row r="24" spans="4:11">
      <c r="D24" s="11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1</v>
      </c>
      <c r="J24" t="e">
        <f t="shared" si="0"/>
        <v>#N/A</v>
      </c>
      <c r="K24" t="e">
        <f t="shared" si="1"/>
        <v>#N/A</v>
      </c>
    </row>
    <row r="25" spans="4:11">
      <c r="D25" s="11"/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1</v>
      </c>
      <c r="J25" t="e">
        <f t="shared" si="0"/>
        <v>#N/A</v>
      </c>
      <c r="K25" t="e">
        <f t="shared" si="1"/>
        <v>#N/A</v>
      </c>
    </row>
    <row r="26" spans="4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1</v>
      </c>
      <c r="J26" t="e">
        <f t="shared" si="0"/>
        <v>#N/A</v>
      </c>
      <c r="K26" t="e">
        <f t="shared" si="1"/>
        <v>#N/A</v>
      </c>
    </row>
    <row r="27" spans="4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1</v>
      </c>
      <c r="J27" t="e">
        <f t="shared" si="0"/>
        <v>#N/A</v>
      </c>
      <c r="K27" t="e">
        <f t="shared" si="1"/>
        <v>#N/A</v>
      </c>
    </row>
    <row r="28" spans="4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1</v>
      </c>
      <c r="J28" t="e">
        <f t="shared" si="0"/>
        <v>#N/A</v>
      </c>
      <c r="K28" t="e">
        <f t="shared" si="1"/>
        <v>#N/A</v>
      </c>
    </row>
    <row r="29" spans="4:11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1</v>
      </c>
      <c r="J29" t="e">
        <f t="shared" si="0"/>
        <v>#N/A</v>
      </c>
      <c r="K29" t="e">
        <f t="shared" si="1"/>
        <v>#N/A</v>
      </c>
    </row>
    <row r="30" spans="4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1</v>
      </c>
      <c r="J30" t="e">
        <f t="shared" si="0"/>
        <v>#N/A</v>
      </c>
      <c r="K30" t="e">
        <f t="shared" si="1"/>
        <v>#N/A</v>
      </c>
    </row>
    <row r="31" spans="4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1</v>
      </c>
      <c r="J31" t="e">
        <f t="shared" si="0"/>
        <v>#N/A</v>
      </c>
      <c r="K31" t="e">
        <f t="shared" si="1"/>
        <v>#N/A</v>
      </c>
    </row>
    <row r="32" spans="4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1</v>
      </c>
      <c r="J32" t="e">
        <f t="shared" ref="J32:J37" si="6">RANK(D32,IF(I32=1,$D$2:$D$32,),1)</f>
        <v>#N/A</v>
      </c>
      <c r="K32" t="e">
        <f t="shared" ref="K32:K37" si="7">RANK(D32,$D$2:$D$90,1)</f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1</v>
      </c>
      <c r="J33" t="e">
        <f t="shared" si="6"/>
        <v>#N/A</v>
      </c>
      <c r="K33" t="e">
        <f t="shared" si="7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1</v>
      </c>
      <c r="J34" t="e">
        <f t="shared" si="6"/>
        <v>#N/A</v>
      </c>
      <c r="K34" t="e">
        <f t="shared" si="7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1</v>
      </c>
      <c r="J35" t="e">
        <f t="shared" si="6"/>
        <v>#N/A</v>
      </c>
      <c r="K35" t="e">
        <f t="shared" si="7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1</v>
      </c>
      <c r="J36" t="e">
        <f t="shared" si="6"/>
        <v>#N/A</v>
      </c>
      <c r="K36" t="e">
        <f t="shared" si="7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1</v>
      </c>
      <c r="J37" t="e">
        <f t="shared" si="6"/>
        <v>#N/A</v>
      </c>
      <c r="K37" t="e">
        <f t="shared" si="7"/>
        <v>#N/A</v>
      </c>
    </row>
  </sheetData>
  <sortState xmlns:xlrd2="http://schemas.microsoft.com/office/spreadsheetml/2017/richdata2" ref="B2:D9">
    <sortCondition ref="D2:D9"/>
  </sortState>
  <dataValidations count="1">
    <dataValidation type="list" allowBlank="1" showInputMessage="1" showErrorMessage="1" errorTitle="Choose a School" error="Please choose a valid school for this Meet." promptTitle="Choose School" sqref="E2:E37" xr:uid="{00000000-0002-0000-3500-000000000000}">
      <formula1>Grade</formula1>
    </dataValidation>
  </dataValidations>
  <hyperlinks>
    <hyperlink ref="M1" location="'Schedule of Events'!A1" display="'Return to Schedule of Events" xr:uid="{00000000-0004-0000-3500-000000000000}"/>
    <hyperlink ref="M3" location="Participants!A1" display="Add or Update Participants" xr:uid="{00000000-0004-0000-3500-000001000000}"/>
    <hyperlink ref="M4" location="Overall!A1" display="Overall Place and Points" xr:uid="{00000000-0004-0000-3500-000002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22"/>
  <dimension ref="A1:O63"/>
  <sheetViews>
    <sheetView topLeftCell="A2" workbookViewId="0">
      <selection activeCell="M20" sqref="M20"/>
    </sheetView>
  </sheetViews>
  <sheetFormatPr defaultRowHeight="15"/>
  <cols>
    <col min="1" max="1" width="8.7109375" style="27"/>
    <col min="2" max="2" width="10" style="27" customWidth="1"/>
    <col min="3" max="3" width="9.140625" style="27" hidden="1" customWidth="1"/>
    <col min="4" max="4" width="13.140625" style="10" customWidth="1"/>
    <col min="13" max="13" width="27" bestFit="1" customWidth="1"/>
  </cols>
  <sheetData>
    <row r="1" spans="1:15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109</v>
      </c>
      <c r="B2" s="11" t="s">
        <v>720</v>
      </c>
      <c r="C2" s="11">
        <v>1.7777777777777779E-4</v>
      </c>
      <c r="D2" s="11">
        <v>1.7777777777777779E-4</v>
      </c>
      <c r="E2">
        <f>VLOOKUP($A2,Participants!$A:$E,4,FALSE)</f>
        <v>8</v>
      </c>
      <c r="F2" t="str">
        <f>VLOOKUP($A2,Participants!$A:$E,2,FALSE)</f>
        <v>Carrianne</v>
      </c>
      <c r="G2" t="str">
        <f>VLOOKUP($A2,Participants!$A:$E,3,FALSE)</f>
        <v>Sabina</v>
      </c>
      <c r="H2" t="str">
        <f>VLOOKUP($A2,Participants!$A:$E,5,FALSE)</f>
        <v>St Jude</v>
      </c>
      <c r="I2">
        <v>1</v>
      </c>
      <c r="J2">
        <f>RANK(D2,IF(I2=1,$D$2:$D$6,),1)</f>
        <v>1</v>
      </c>
      <c r="K2" s="27">
        <f>RANK(D2,$D$2:$D$100,1)</f>
        <v>1</v>
      </c>
    </row>
    <row r="3" spans="1:15">
      <c r="A3" s="27">
        <v>80</v>
      </c>
      <c r="B3" s="11" t="s">
        <v>719</v>
      </c>
      <c r="C3" s="11">
        <v>3.5879629629629629E-6</v>
      </c>
      <c r="D3" s="11">
        <v>1.8148148148148147E-4</v>
      </c>
      <c r="E3" s="27">
        <f>VLOOKUP($A3,Participants!$A:$E,4,FALSE)</f>
        <v>7</v>
      </c>
      <c r="F3" s="27" t="str">
        <f>VLOOKUP($A3,Participants!$A:$E,2,FALSE)</f>
        <v>Miriam</v>
      </c>
      <c r="G3" s="27" t="str">
        <f>VLOOKUP($A3,Participants!$A:$E,3,FALSE)</f>
        <v>Mappes</v>
      </c>
      <c r="H3" s="27" t="str">
        <f>VLOOKUP($A3,Participants!$A:$E,5,FALSE)</f>
        <v>St Jude</v>
      </c>
      <c r="I3">
        <v>1</v>
      </c>
      <c r="J3" s="27">
        <f t="shared" ref="J3:J7" si="0">RANK(D3,IF(I3=1,$D$2:$D$6,),1)</f>
        <v>2</v>
      </c>
      <c r="K3" s="27">
        <f t="shared" ref="K3:K7" si="1">RANK(D3,$D$2:$D$100,1)</f>
        <v>2</v>
      </c>
      <c r="M3" s="13" t="s">
        <v>116</v>
      </c>
    </row>
    <row r="4" spans="1:15">
      <c r="A4" s="27">
        <v>221</v>
      </c>
      <c r="B4" s="11" t="s">
        <v>718</v>
      </c>
      <c r="C4" s="11">
        <v>2.1990740740740739E-6</v>
      </c>
      <c r="D4" s="11">
        <v>1.8368055555555556E-4</v>
      </c>
      <c r="E4" s="27">
        <f>VLOOKUP($A4,Participants!$A:$E,4,FALSE)</f>
        <v>7</v>
      </c>
      <c r="F4" s="27" t="str">
        <f>VLOOKUP($A4,Participants!$A:$E,2,FALSE)</f>
        <v>Elly</v>
      </c>
      <c r="G4" s="27" t="str">
        <f>VLOOKUP($A4,Participants!$A:$E,3,FALSE)</f>
        <v>Agresta</v>
      </c>
      <c r="H4" s="27" t="str">
        <f>VLOOKUP($A4,Participants!$A:$E,5,FALSE)</f>
        <v>United We Run</v>
      </c>
      <c r="I4">
        <v>1</v>
      </c>
      <c r="J4" s="27">
        <f t="shared" si="0"/>
        <v>3</v>
      </c>
      <c r="K4" s="27">
        <f t="shared" si="1"/>
        <v>3</v>
      </c>
      <c r="M4" s="13" t="s">
        <v>117</v>
      </c>
    </row>
    <row r="5" spans="1:15">
      <c r="A5" s="27">
        <v>189</v>
      </c>
      <c r="B5" s="11" t="s">
        <v>717</v>
      </c>
      <c r="C5" s="11">
        <v>4.2824074074074078E-6</v>
      </c>
      <c r="D5" s="11">
        <v>1.8807870370370368E-4</v>
      </c>
      <c r="E5" s="27">
        <f>VLOOKUP($A5,Participants!$A:$E,4,FALSE)</f>
        <v>7</v>
      </c>
      <c r="F5" s="27" t="str">
        <f>VLOOKUP($A5,Participants!$A:$E,2,FALSE)</f>
        <v>Peyton</v>
      </c>
      <c r="G5" s="27" t="str">
        <f>VLOOKUP($A5,Participants!$A:$E,3,FALSE)</f>
        <v>Nalley</v>
      </c>
      <c r="H5" s="27" t="str">
        <f>VLOOKUP($A5,Participants!$A:$E,5,FALSE)</f>
        <v>SSFC</v>
      </c>
      <c r="I5">
        <v>1</v>
      </c>
      <c r="J5" s="27">
        <f t="shared" si="0"/>
        <v>4</v>
      </c>
      <c r="K5" s="27">
        <f t="shared" si="1"/>
        <v>7</v>
      </c>
    </row>
    <row r="6" spans="1:15">
      <c r="A6" s="27">
        <v>234</v>
      </c>
      <c r="B6" s="11" t="s">
        <v>716</v>
      </c>
      <c r="C6" s="11">
        <v>9.4907407407407392E-6</v>
      </c>
      <c r="D6" s="11">
        <v>1.9756944444444447E-4</v>
      </c>
      <c r="E6" s="27">
        <f>VLOOKUP($A6,Participants!$A:$E,4,FALSE)</f>
        <v>7</v>
      </c>
      <c r="F6" s="27" t="str">
        <f>VLOOKUP($A6,Participants!$A:$E,2,FALSE)</f>
        <v>Becca</v>
      </c>
      <c r="G6" s="27" t="str">
        <f>VLOOKUP($A6,Participants!$A:$E,3,FALSE)</f>
        <v>Engel</v>
      </c>
      <c r="H6" s="27" t="str">
        <f>VLOOKUP($A6,Participants!$A:$E,5,FALSE)</f>
        <v>United We Run</v>
      </c>
      <c r="I6">
        <v>1</v>
      </c>
      <c r="J6" s="27">
        <f t="shared" si="0"/>
        <v>5</v>
      </c>
      <c r="K6" s="27">
        <f t="shared" si="1"/>
        <v>12</v>
      </c>
    </row>
    <row r="7" spans="1:15">
      <c r="A7" s="27">
        <v>217</v>
      </c>
      <c r="B7" s="11" t="s">
        <v>715</v>
      </c>
      <c r="C7" s="11">
        <v>2.3148148148148148E-6</v>
      </c>
      <c r="D7" s="11">
        <v>2.0000000000000001E-4</v>
      </c>
      <c r="E7" s="27">
        <f>VLOOKUP($A7,Participants!$A:$E,4,FALSE)</f>
        <v>7</v>
      </c>
      <c r="F7" s="27" t="str">
        <f>VLOOKUP($A7,Participants!$A:$E,2,FALSE)</f>
        <v>Ava</v>
      </c>
      <c r="G7" s="27" t="str">
        <f>VLOOKUP($A7,Participants!$A:$E,3,FALSE)</f>
        <v>Young</v>
      </c>
      <c r="H7" s="27" t="str">
        <f>VLOOKUP($A7,Participants!$A:$E,5,FALSE)</f>
        <v>SSFC</v>
      </c>
      <c r="I7">
        <v>1</v>
      </c>
      <c r="J7" s="27" t="e">
        <f t="shared" si="0"/>
        <v>#N/A</v>
      </c>
      <c r="K7" s="27">
        <f t="shared" si="1"/>
        <v>14</v>
      </c>
    </row>
    <row r="8" spans="1:15">
      <c r="B8" s="11"/>
      <c r="C8" s="11"/>
      <c r="D8" s="11"/>
      <c r="E8" s="27"/>
      <c r="F8" s="27"/>
      <c r="G8" s="27"/>
      <c r="H8" s="27"/>
    </row>
    <row r="9" spans="1:15">
      <c r="A9" s="27">
        <v>10</v>
      </c>
      <c r="B9" s="11" t="s">
        <v>720</v>
      </c>
      <c r="C9" s="11">
        <v>1.8460648148148145E-4</v>
      </c>
      <c r="D9" s="11">
        <v>1.8460648148148145E-4</v>
      </c>
      <c r="E9" s="27">
        <f>VLOOKUP($A9,Participants!$A:$E,4,FALSE)</f>
        <v>8</v>
      </c>
      <c r="F9" s="27" t="str">
        <f>VLOOKUP($A9,Participants!$A:$E,2,FALSE)</f>
        <v>Luci</v>
      </c>
      <c r="G9" s="27" t="str">
        <f>VLOOKUP($A9,Participants!$A:$E,3,FALSE)</f>
        <v>Ball</v>
      </c>
      <c r="H9" s="27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ref="K9:K14" si="3">RANK(D9,$D$2:$D$100,1)</f>
        <v>5</v>
      </c>
    </row>
    <row r="10" spans="1:15">
      <c r="A10" s="27">
        <v>8</v>
      </c>
      <c r="B10" s="11" t="s">
        <v>719</v>
      </c>
      <c r="C10" s="11">
        <v>7.2916666666666666E-6</v>
      </c>
      <c r="D10" s="11">
        <v>1.9189814814814815E-4</v>
      </c>
      <c r="E10" s="27">
        <f>VLOOKUP($A10,Participants!$A:$E,4,FALSE)</f>
        <v>7</v>
      </c>
      <c r="F10" s="27" t="str">
        <f>VLOOKUP($A10,Participants!$A:$E,2,FALSE)</f>
        <v>Isabella</v>
      </c>
      <c r="G10" s="27" t="str">
        <f>VLOOKUP($A10,Participants!$A:$E,3,FALSE)</f>
        <v>Ball</v>
      </c>
      <c r="H10" s="27" t="str">
        <f>VLOOKUP($A10,Participants!$A:$E,5,FALSE)</f>
        <v>St Jude</v>
      </c>
      <c r="I10">
        <v>2</v>
      </c>
      <c r="J10">
        <f t="shared" si="2"/>
        <v>2</v>
      </c>
      <c r="K10">
        <f t="shared" si="3"/>
        <v>9</v>
      </c>
    </row>
    <row r="11" spans="1:15">
      <c r="A11" s="27">
        <v>259</v>
      </c>
      <c r="B11" s="11" t="s">
        <v>718</v>
      </c>
      <c r="C11" s="11">
        <v>5.9027777777777785E-6</v>
      </c>
      <c r="D11" s="11">
        <v>1.9791666666666669E-4</v>
      </c>
      <c r="E11" s="27">
        <f>VLOOKUP($A11,Participants!$A:$E,4,FALSE)</f>
        <v>7</v>
      </c>
      <c r="F11" s="27" t="str">
        <f>VLOOKUP($A11,Participants!$A:$E,2,FALSE)</f>
        <v>Alexandra</v>
      </c>
      <c r="G11" s="27" t="str">
        <f>VLOOKUP($A11,Participants!$A:$E,3,FALSE)</f>
        <v>Richardson</v>
      </c>
      <c r="H11" s="27" t="str">
        <f>VLOOKUP($A11,Participants!$A:$E,5,FALSE)</f>
        <v>United We Run</v>
      </c>
      <c r="I11">
        <v>2</v>
      </c>
      <c r="J11">
        <f t="shared" si="2"/>
        <v>3</v>
      </c>
      <c r="K11">
        <f t="shared" si="3"/>
        <v>13</v>
      </c>
    </row>
    <row r="12" spans="1:15">
      <c r="A12" s="27">
        <v>264</v>
      </c>
      <c r="B12" s="11" t="s">
        <v>717</v>
      </c>
      <c r="C12" s="11">
        <v>6.5972222222222221E-6</v>
      </c>
      <c r="D12" s="11">
        <v>2.0451388888888893E-4</v>
      </c>
      <c r="E12" s="27">
        <f>VLOOKUP($A12,Participants!$A:$E,4,FALSE)</f>
        <v>8</v>
      </c>
      <c r="F12" s="27" t="str">
        <f>VLOOKUP($A12,Participants!$A:$E,2,FALSE)</f>
        <v>Maggie</v>
      </c>
      <c r="G12" s="27" t="str">
        <f>VLOOKUP($A12,Participants!$A:$E,3,FALSE)</f>
        <v>Smith</v>
      </c>
      <c r="H12" s="27" t="str">
        <f>VLOOKUP($A12,Participants!$A:$E,5,FALSE)</f>
        <v>United We Run</v>
      </c>
      <c r="I12">
        <v>2</v>
      </c>
      <c r="J12">
        <f t="shared" si="2"/>
        <v>4</v>
      </c>
      <c r="K12">
        <f t="shared" si="3"/>
        <v>17</v>
      </c>
    </row>
    <row r="13" spans="1:15">
      <c r="A13" s="27">
        <v>202</v>
      </c>
      <c r="B13" s="11" t="s">
        <v>716</v>
      </c>
      <c r="C13" s="11">
        <v>2.0949074074074073E-5</v>
      </c>
      <c r="D13" s="11">
        <v>2.2546296296296298E-4</v>
      </c>
      <c r="E13" s="27">
        <f>VLOOKUP($A13,Participants!$A:$E,4,FALSE)</f>
        <v>7</v>
      </c>
      <c r="F13" s="27" t="str">
        <f>VLOOKUP($A13,Participants!$A:$E,2,FALSE)</f>
        <v>Camden</v>
      </c>
      <c r="G13" s="27" t="str">
        <f>VLOOKUP($A13,Participants!$A:$E,3,FALSE)</f>
        <v>Timberlake</v>
      </c>
      <c r="H13" s="27" t="str">
        <f>VLOOKUP($A13,Participants!$A:$E,5,FALSE)</f>
        <v>SSFC</v>
      </c>
      <c r="I13">
        <v>2</v>
      </c>
      <c r="J13">
        <f t="shared" si="2"/>
        <v>5</v>
      </c>
      <c r="K13">
        <f t="shared" si="3"/>
        <v>20</v>
      </c>
    </row>
    <row r="14" spans="1:15">
      <c r="A14" s="27">
        <v>206</v>
      </c>
      <c r="B14" s="11" t="s">
        <v>715</v>
      </c>
      <c r="C14" s="11">
        <v>8.9120370370370373E-6</v>
      </c>
      <c r="D14" s="11">
        <v>2.3449074074074073E-4</v>
      </c>
      <c r="E14" s="27">
        <f>VLOOKUP($A14,Participants!$A:$E,4,FALSE)</f>
        <v>7</v>
      </c>
      <c r="F14" s="27" t="str">
        <f>VLOOKUP($A14,Participants!$A:$E,2,FALSE)</f>
        <v>Sophia</v>
      </c>
      <c r="G14" s="27" t="str">
        <f>VLOOKUP($A14,Participants!$A:$E,3,FALSE)</f>
        <v>Timberlake</v>
      </c>
      <c r="H14" s="27" t="str">
        <f>VLOOKUP($A14,Participants!$A:$E,5,FALSE)</f>
        <v>SSFC</v>
      </c>
      <c r="I14">
        <v>2</v>
      </c>
      <c r="J14">
        <f t="shared" si="2"/>
        <v>6</v>
      </c>
      <c r="K14">
        <f t="shared" si="3"/>
        <v>21</v>
      </c>
    </row>
    <row r="15" spans="1:15">
      <c r="B15" s="11"/>
      <c r="C15" s="11"/>
      <c r="D15" s="11"/>
      <c r="E15" s="27"/>
      <c r="F15" s="27"/>
      <c r="G15" s="27"/>
      <c r="H15" s="27"/>
    </row>
    <row r="16" spans="1:15">
      <c r="A16" s="27">
        <v>119</v>
      </c>
      <c r="B16" s="11" t="s">
        <v>720</v>
      </c>
      <c r="C16" s="11">
        <v>1.8414351851851852E-4</v>
      </c>
      <c r="D16" s="11">
        <v>1.8414351851851852E-4</v>
      </c>
      <c r="E16" s="27">
        <f>VLOOKUP($A16,Participants!$A:$E,4,FALSE)</f>
        <v>7</v>
      </c>
      <c r="F16" s="27" t="str">
        <f>VLOOKUP($A16,Participants!$A:$E,2,FALSE)</f>
        <v xml:space="preserve">Brooklyn </v>
      </c>
      <c r="G16" s="27" t="str">
        <f>VLOOKUP($A16,Participants!$A:$E,3,FALSE)</f>
        <v>Seibert</v>
      </c>
      <c r="H16" s="27" t="str">
        <f>VLOOKUP($A16,Participants!$A:$E,5,FALSE)</f>
        <v>St Jude</v>
      </c>
      <c r="I16">
        <v>3</v>
      </c>
      <c r="J16">
        <f t="shared" ref="J16:J21" si="4">RANK(D16,IF(I16=3,$D$16:$D$21,),1)</f>
        <v>1</v>
      </c>
      <c r="K16">
        <f t="shared" ref="K16:K21" si="5">RANK(D16,$D$2:$D$100,1)</f>
        <v>4</v>
      </c>
    </row>
    <row r="17" spans="1:11">
      <c r="A17" s="27">
        <v>170</v>
      </c>
      <c r="B17" s="11" t="s">
        <v>719</v>
      </c>
      <c r="C17" s="11">
        <v>2.0833333333333334E-6</v>
      </c>
      <c r="D17" s="11">
        <v>1.8622685185185184E-4</v>
      </c>
      <c r="E17" s="27">
        <f>VLOOKUP($A17,Participants!$A:$E,4,FALSE)</f>
        <v>8</v>
      </c>
      <c r="F17" s="27" t="str">
        <f>VLOOKUP($A17,Participants!$A:$E,2,FALSE)</f>
        <v>Kalie</v>
      </c>
      <c r="G17" s="27" t="str">
        <f>VLOOKUP($A17,Participants!$A:$E,3,FALSE)</f>
        <v>Garnel</v>
      </c>
      <c r="H17" s="27" t="str">
        <f>VLOOKUP($A17,Participants!$A:$E,5,FALSE)</f>
        <v>SSFC</v>
      </c>
      <c r="I17">
        <v>3</v>
      </c>
      <c r="J17">
        <f t="shared" si="4"/>
        <v>2</v>
      </c>
      <c r="K17">
        <f t="shared" si="5"/>
        <v>6</v>
      </c>
    </row>
    <row r="18" spans="1:11">
      <c r="A18" s="27">
        <v>114</v>
      </c>
      <c r="B18" s="11" t="s">
        <v>718</v>
      </c>
      <c r="C18" s="11">
        <v>3.240740740740741E-6</v>
      </c>
      <c r="D18" s="11">
        <v>1.895833333333333E-4</v>
      </c>
      <c r="E18" s="27">
        <v>8</v>
      </c>
      <c r="F18" s="27" t="s">
        <v>451</v>
      </c>
      <c r="G18" s="27" t="s">
        <v>450</v>
      </c>
      <c r="H18" s="27" t="s">
        <v>712</v>
      </c>
      <c r="I18">
        <v>3</v>
      </c>
      <c r="J18">
        <f t="shared" si="4"/>
        <v>3</v>
      </c>
      <c r="K18">
        <f t="shared" si="5"/>
        <v>8</v>
      </c>
    </row>
    <row r="19" spans="1:11">
      <c r="A19" s="27">
        <v>102</v>
      </c>
      <c r="B19" s="11" t="s">
        <v>717</v>
      </c>
      <c r="C19" s="11">
        <v>3.1250000000000001E-6</v>
      </c>
      <c r="D19" s="11">
        <v>1.9270833333333333E-4</v>
      </c>
      <c r="E19" s="27">
        <f>VLOOKUP($A19,Participants!$A:$E,4,FALSE)</f>
        <v>7</v>
      </c>
      <c r="F19" s="27" t="str">
        <f>VLOOKUP($A19,Participants!$A:$E,2,FALSE)</f>
        <v xml:space="preserve">Addie </v>
      </c>
      <c r="G19" s="27" t="str">
        <f>VLOOKUP($A19,Participants!$A:$E,3,FALSE)</f>
        <v>Phillips</v>
      </c>
      <c r="H19" s="27" t="str">
        <f>VLOOKUP($A19,Participants!$A:$E,5,FALSE)</f>
        <v>St Jude</v>
      </c>
      <c r="I19">
        <v>3</v>
      </c>
      <c r="J19">
        <f t="shared" si="4"/>
        <v>4</v>
      </c>
      <c r="K19">
        <f t="shared" si="5"/>
        <v>10</v>
      </c>
    </row>
    <row r="20" spans="1:11">
      <c r="A20" s="27">
        <v>161</v>
      </c>
      <c r="B20" s="11" t="s">
        <v>716</v>
      </c>
      <c r="C20" s="11">
        <v>2.2337962962962963E-5</v>
      </c>
      <c r="D20" s="11">
        <v>2.150462962962963E-4</v>
      </c>
      <c r="E20" s="27">
        <f>VLOOKUP($A20,Participants!$A:$E,4,FALSE)</f>
        <v>8</v>
      </c>
      <c r="F20" s="27" t="str">
        <f>VLOOKUP($A20,Participants!$A:$E,2,FALSE)</f>
        <v>Lauren</v>
      </c>
      <c r="G20" s="27" t="str">
        <f>VLOOKUP($A20,Participants!$A:$E,3,FALSE)</f>
        <v>Coppinger</v>
      </c>
      <c r="H20" s="27" t="str">
        <f>VLOOKUP($A20,Participants!$A:$E,5,FALSE)</f>
        <v>SSFC</v>
      </c>
      <c r="I20">
        <v>3</v>
      </c>
      <c r="J20">
        <f t="shared" si="4"/>
        <v>5</v>
      </c>
      <c r="K20">
        <f t="shared" si="5"/>
        <v>19</v>
      </c>
    </row>
    <row r="21" spans="1:11">
      <c r="A21" s="27">
        <v>156</v>
      </c>
      <c r="B21" s="11" t="s">
        <v>715</v>
      </c>
      <c r="C21" s="11">
        <v>3.6226851851851856E-5</v>
      </c>
      <c r="D21" s="11">
        <v>2.5138888888888889E-4</v>
      </c>
      <c r="E21" s="27">
        <f>VLOOKUP($A21,Participants!$A:$E,4,FALSE)</f>
        <v>8</v>
      </c>
      <c r="F21" s="27" t="str">
        <f>VLOOKUP($A21,Participants!$A:$E,2,FALSE)</f>
        <v>Savannah</v>
      </c>
      <c r="G21" s="27" t="str">
        <f>VLOOKUP($A21,Participants!$A:$E,3,FALSE)</f>
        <v>Beck</v>
      </c>
      <c r="H21" s="27" t="str">
        <f>VLOOKUP($A21,Participants!$A:$E,5,FALSE)</f>
        <v>SSFC</v>
      </c>
      <c r="I21">
        <v>3</v>
      </c>
      <c r="J21">
        <f t="shared" si="4"/>
        <v>6</v>
      </c>
      <c r="K21">
        <f t="shared" si="5"/>
        <v>24</v>
      </c>
    </row>
    <row r="22" spans="1:11">
      <c r="B22" s="11"/>
      <c r="C22" s="11"/>
      <c r="D22" s="11"/>
      <c r="E22" s="27"/>
      <c r="F22" s="27"/>
      <c r="G22" s="27"/>
      <c r="H22" s="27"/>
    </row>
    <row r="23" spans="1:11">
      <c r="A23" s="27">
        <v>118</v>
      </c>
      <c r="B23" s="11" t="s">
        <v>720</v>
      </c>
      <c r="C23" s="11">
        <v>1.9733796296296296E-4</v>
      </c>
      <c r="D23" s="11">
        <v>1.9733796296296296E-4</v>
      </c>
      <c r="E23" s="27">
        <f>VLOOKUP($A23,Participants!$A:$E,4,FALSE)</f>
        <v>7</v>
      </c>
      <c r="F23" s="27" t="str">
        <f>VLOOKUP($A23,Participants!$A:$E,2,FALSE)</f>
        <v>Lauren</v>
      </c>
      <c r="G23" s="27" t="str">
        <f>VLOOKUP($A23,Participants!$A:$E,3,FALSE)</f>
        <v>Schweers</v>
      </c>
      <c r="H23" s="27" t="str">
        <f>VLOOKUP($A23,Participants!$A:$E,5,FALSE)</f>
        <v>St Jude</v>
      </c>
      <c r="I23">
        <v>4</v>
      </c>
      <c r="J23">
        <f t="shared" ref="J23:J28" si="6">RANK(D23,IF(I23=4,$D$23:$D$28,),1)</f>
        <v>1</v>
      </c>
      <c r="K23">
        <f t="shared" ref="K23:K28" si="7">RANK(D23,$D$2:$D$100,1)</f>
        <v>11</v>
      </c>
    </row>
    <row r="24" spans="1:11">
      <c r="A24" s="27">
        <v>95</v>
      </c>
      <c r="B24" s="11" t="s">
        <v>719</v>
      </c>
      <c r="C24" s="11">
        <v>3.1250000000000001E-6</v>
      </c>
      <c r="D24" s="11">
        <v>2.0057870370370371E-4</v>
      </c>
      <c r="E24" s="27">
        <f>VLOOKUP($A24,Participants!$A:$E,4,FALSE)</f>
        <v>8</v>
      </c>
      <c r="F24" s="27" t="str">
        <f>VLOOKUP($A24,Participants!$A:$E,2,FALSE)</f>
        <v>Perpetua</v>
      </c>
      <c r="G24" s="27" t="str">
        <f>VLOOKUP($A24,Participants!$A:$E,3,FALSE)</f>
        <v>Morey</v>
      </c>
      <c r="H24" s="27" t="str">
        <f>VLOOKUP($A24,Participants!$A:$E,5,FALSE)</f>
        <v>St Jude</v>
      </c>
      <c r="I24">
        <v>4</v>
      </c>
      <c r="J24">
        <f t="shared" si="6"/>
        <v>2</v>
      </c>
      <c r="K24">
        <f t="shared" si="7"/>
        <v>15</v>
      </c>
    </row>
    <row r="25" spans="1:11">
      <c r="A25" s="27">
        <v>50</v>
      </c>
      <c r="B25" s="11" t="s">
        <v>718</v>
      </c>
      <c r="C25" s="11">
        <v>2.1990740740740739E-6</v>
      </c>
      <c r="D25" s="11">
        <v>2.0277777777777777E-4</v>
      </c>
      <c r="E25" s="27">
        <f>VLOOKUP($A25,Participants!$A:$E,4,FALSE)</f>
        <v>7</v>
      </c>
      <c r="F25" s="27" t="str">
        <f>VLOOKUP($A25,Participants!$A:$E,2,FALSE)</f>
        <v xml:space="preserve">Shelby </v>
      </c>
      <c r="G25" s="27" t="str">
        <f>VLOOKUP($A25,Participants!$A:$E,3,FALSE)</f>
        <v>Hale</v>
      </c>
      <c r="H25" s="27" t="str">
        <f>VLOOKUP($A25,Participants!$A:$E,5,FALSE)</f>
        <v>St Jude</v>
      </c>
      <c r="I25">
        <v>4</v>
      </c>
      <c r="J25">
        <f t="shared" si="6"/>
        <v>3</v>
      </c>
      <c r="K25">
        <f t="shared" si="7"/>
        <v>16</v>
      </c>
    </row>
    <row r="26" spans="1:11">
      <c r="A26" s="27">
        <v>124</v>
      </c>
      <c r="B26" s="11" t="s">
        <v>717</v>
      </c>
      <c r="C26" s="11">
        <v>6.5972222222222221E-6</v>
      </c>
      <c r="D26" s="11">
        <v>2.0949074074074077E-4</v>
      </c>
      <c r="E26" s="27">
        <f>VLOOKUP($A26,Participants!$A:$E,4,FALSE)</f>
        <v>7</v>
      </c>
      <c r="F26" s="27" t="str">
        <f>VLOOKUP($A26,Participants!$A:$E,2,FALSE)</f>
        <v>Guadalupe</v>
      </c>
      <c r="G26" s="27" t="str">
        <f>VLOOKUP($A26,Participants!$A:$E,3,FALSE)</f>
        <v>Soberanes</v>
      </c>
      <c r="H26" s="27" t="str">
        <f>VLOOKUP($A26,Participants!$A:$E,5,FALSE)</f>
        <v>St Jude</v>
      </c>
      <c r="I26">
        <v>4</v>
      </c>
      <c r="J26">
        <f t="shared" si="6"/>
        <v>4</v>
      </c>
      <c r="K26">
        <f t="shared" si="7"/>
        <v>18</v>
      </c>
    </row>
    <row r="27" spans="1:11">
      <c r="B27" s="11"/>
      <c r="C27" s="11"/>
      <c r="D27" s="11"/>
      <c r="E27" s="27" t="e">
        <f>VLOOKUP($A27,Participants!$A:$E,4,FALSE)</f>
        <v>#N/A</v>
      </c>
      <c r="F27" s="27" t="e">
        <f>VLOOKUP($A27,Participants!$A:$E,2,FALSE)</f>
        <v>#N/A</v>
      </c>
      <c r="G27" s="27" t="e">
        <f>VLOOKUP($A27,Participants!$A:$E,3,FALSE)</f>
        <v>#N/A</v>
      </c>
      <c r="H27" s="27" t="e">
        <f>VLOOKUP($A27,Participants!$A:$E,5,FALSE)</f>
        <v>#N/A</v>
      </c>
      <c r="I27">
        <v>4</v>
      </c>
      <c r="J27" t="e">
        <f t="shared" si="6"/>
        <v>#N/A</v>
      </c>
      <c r="K27" t="e">
        <f t="shared" si="7"/>
        <v>#N/A</v>
      </c>
    </row>
    <row r="28" spans="1:11">
      <c r="E28" s="27" t="e">
        <f>VLOOKUP($A28,Participants!$A:$E,4,FALSE)</f>
        <v>#N/A</v>
      </c>
      <c r="F28" s="27" t="e">
        <f>VLOOKUP($A28,Participants!$A:$E,2,FALSE)</f>
        <v>#N/A</v>
      </c>
      <c r="G28" s="27" t="e">
        <f>VLOOKUP($A28,Participants!$A:$E,3,FALSE)</f>
        <v>#N/A</v>
      </c>
      <c r="H28" s="27" t="e">
        <f>VLOOKUP($A28,Participants!$A:$E,5,FALSE)</f>
        <v>#N/A</v>
      </c>
      <c r="I28">
        <v>4</v>
      </c>
      <c r="J28" t="e">
        <f t="shared" si="6"/>
        <v>#N/A</v>
      </c>
      <c r="K28" t="e">
        <f t="shared" si="7"/>
        <v>#N/A</v>
      </c>
    </row>
    <row r="29" spans="1:11">
      <c r="E29" s="27"/>
      <c r="F29" s="27"/>
      <c r="G29" s="27"/>
      <c r="H29" s="27"/>
    </row>
    <row r="30" spans="1:11">
      <c r="A30" s="27">
        <v>96</v>
      </c>
      <c r="B30" s="11" t="s">
        <v>720</v>
      </c>
      <c r="C30" s="11">
        <v>2.3587962962962964E-4</v>
      </c>
      <c r="D30" s="11">
        <v>2.3587962962962964E-4</v>
      </c>
      <c r="E30" s="27">
        <f>VLOOKUP($A30,Participants!$A:$E,4,FALSE)</f>
        <v>8</v>
      </c>
      <c r="F30" s="27" t="str">
        <f>VLOOKUP($A30,Participants!$A:$E,2,FALSE)</f>
        <v>Elizabeth</v>
      </c>
      <c r="G30" s="27" t="str">
        <f>VLOOKUP($A30,Participants!$A:$E,3,FALSE)</f>
        <v>Nelson</v>
      </c>
      <c r="H30" s="27" t="str">
        <f>VLOOKUP($A30,Participants!$A:$E,5,FALSE)</f>
        <v>St Jude</v>
      </c>
      <c r="I30">
        <v>5</v>
      </c>
      <c r="J30">
        <f t="shared" ref="J30:J35" si="8">RANK(D30,IF(I30=5,$D$30:$D$35,),1)</f>
        <v>1</v>
      </c>
      <c r="K30">
        <f t="shared" ref="K30:K35" si="9">RANK(D30,$D$2:$D$100,1)</f>
        <v>22</v>
      </c>
    </row>
    <row r="31" spans="1:11">
      <c r="A31" s="27">
        <v>134</v>
      </c>
      <c r="B31" s="11" t="s">
        <v>719</v>
      </c>
      <c r="C31" s="11">
        <v>1.2268518518518519E-5</v>
      </c>
      <c r="D31" s="11">
        <v>2.4814814814814816E-4</v>
      </c>
      <c r="E31" s="27">
        <f>VLOOKUP($A31,Participants!$A:$E,4,FALSE)</f>
        <v>7</v>
      </c>
      <c r="F31" s="27" t="str">
        <f>VLOOKUP($A31,Participants!$A:$E,2,FALSE)</f>
        <v>Valerie</v>
      </c>
      <c r="G31" s="27" t="str">
        <f>VLOOKUP($A31,Participants!$A:$E,3,FALSE)</f>
        <v>Turner</v>
      </c>
      <c r="H31" s="27" t="str">
        <f>VLOOKUP($A31,Participants!$A:$E,5,FALSE)</f>
        <v>St Jude</v>
      </c>
      <c r="I31">
        <v>5</v>
      </c>
      <c r="J31">
        <f t="shared" si="8"/>
        <v>2</v>
      </c>
      <c r="K31">
        <f t="shared" si="9"/>
        <v>23</v>
      </c>
    </row>
    <row r="32" spans="1:11">
      <c r="A32" s="27">
        <v>138</v>
      </c>
      <c r="B32" s="11" t="s">
        <v>718</v>
      </c>
      <c r="C32" s="11">
        <v>5.0925925925925923E-6</v>
      </c>
      <c r="D32" s="11">
        <v>2.5324074074074073E-4</v>
      </c>
      <c r="E32" s="27">
        <f>VLOOKUP($A32,Participants!$A:$E,4,FALSE)</f>
        <v>7</v>
      </c>
      <c r="F32" s="27" t="str">
        <f>VLOOKUP($A32,Participants!$A:$E,2,FALSE)</f>
        <v xml:space="preserve">Josie </v>
      </c>
      <c r="G32" s="27" t="str">
        <f>VLOOKUP($A32,Participants!$A:$E,3,FALSE)</f>
        <v>Wilson</v>
      </c>
      <c r="H32" s="27" t="str">
        <f>VLOOKUP($A32,Participants!$A:$E,5,FALSE)</f>
        <v>St Jude</v>
      </c>
      <c r="I32">
        <v>5</v>
      </c>
      <c r="J32">
        <f t="shared" si="8"/>
        <v>3</v>
      </c>
      <c r="K32">
        <f t="shared" si="9"/>
        <v>25</v>
      </c>
    </row>
    <row r="33" spans="2:11">
      <c r="B33" s="11"/>
      <c r="C33" s="11"/>
      <c r="D33" s="11"/>
      <c r="E33" s="27" t="e">
        <f>VLOOKUP($A33,Participants!$A:$E,4,FALSE)</f>
        <v>#N/A</v>
      </c>
      <c r="F33" s="27" t="e">
        <f>VLOOKUP($A33,Participants!$A:$E,2,FALSE)</f>
        <v>#N/A</v>
      </c>
      <c r="G33" s="27" t="e">
        <f>VLOOKUP($A33,Participants!$A:$E,3,FALSE)</f>
        <v>#N/A</v>
      </c>
      <c r="H33" s="27" t="e">
        <f>VLOOKUP($A33,Participants!$A:$E,5,FALSE)</f>
        <v>#N/A</v>
      </c>
      <c r="I33">
        <v>5</v>
      </c>
      <c r="J33" t="e">
        <f t="shared" si="8"/>
        <v>#N/A</v>
      </c>
      <c r="K33" t="e">
        <f t="shared" si="9"/>
        <v>#N/A</v>
      </c>
    </row>
    <row r="34" spans="2:11">
      <c r="E34" s="27" t="e">
        <f>VLOOKUP($A34,Participants!$A:$E,4,FALSE)</f>
        <v>#N/A</v>
      </c>
      <c r="F34" s="27" t="e">
        <f>VLOOKUP($A34,Participants!$A:$E,2,FALSE)</f>
        <v>#N/A</v>
      </c>
      <c r="G34" s="27" t="e">
        <f>VLOOKUP($A34,Participants!$A:$E,3,FALSE)</f>
        <v>#N/A</v>
      </c>
      <c r="H34" s="27" t="e">
        <f>VLOOKUP($A34,Participants!$A:$E,5,FALSE)</f>
        <v>#N/A</v>
      </c>
      <c r="I34">
        <v>5</v>
      </c>
      <c r="J34" t="e">
        <f t="shared" si="8"/>
        <v>#N/A</v>
      </c>
      <c r="K34" t="e">
        <f t="shared" si="9"/>
        <v>#N/A</v>
      </c>
    </row>
    <row r="35" spans="2:11">
      <c r="E35" s="27" t="e">
        <f>VLOOKUP($A35,Participants!$A:$E,4,FALSE)</f>
        <v>#N/A</v>
      </c>
      <c r="F35" s="27" t="e">
        <f>VLOOKUP($A35,Participants!$A:$E,2,FALSE)</f>
        <v>#N/A</v>
      </c>
      <c r="G35" s="27" t="e">
        <f>VLOOKUP($A35,Participants!$A:$E,3,FALSE)</f>
        <v>#N/A</v>
      </c>
      <c r="H35" s="27" t="e">
        <f>VLOOKUP($A35,Participants!$A:$E,5,FALSE)</f>
        <v>#N/A</v>
      </c>
      <c r="I35">
        <v>5</v>
      </c>
      <c r="J35" t="e">
        <f t="shared" si="8"/>
        <v>#N/A</v>
      </c>
      <c r="K35" t="e">
        <f t="shared" si="9"/>
        <v>#N/A</v>
      </c>
    </row>
    <row r="36" spans="2:11">
      <c r="E36" s="27"/>
      <c r="F36" s="27"/>
      <c r="G36" s="27"/>
      <c r="H36" s="27"/>
    </row>
    <row r="37" spans="2:11">
      <c r="E37" s="27" t="e">
        <f>VLOOKUP($A37,Participants!$A:$E,4,FALSE)</f>
        <v>#N/A</v>
      </c>
      <c r="F37" s="27" t="e">
        <f>VLOOKUP($A37,Participants!$A:$E,2,FALSE)</f>
        <v>#N/A</v>
      </c>
      <c r="G37" s="27" t="e">
        <f>VLOOKUP($A37,Participants!$A:$E,3,FALSE)</f>
        <v>#N/A</v>
      </c>
      <c r="H37" s="27" t="e">
        <f>VLOOKUP($A37,Participants!$A:$E,5,FALSE)</f>
        <v>#N/A</v>
      </c>
      <c r="I37">
        <v>6</v>
      </c>
      <c r="J37" t="e">
        <f t="shared" ref="J37:J42" si="10">RANK(D37,IF(I37=6,$D$37:$D$42,),1)</f>
        <v>#N/A</v>
      </c>
      <c r="K37" t="e">
        <f t="shared" ref="K37:K42" si="11">RANK(D37,$D$2:$D$100,1)</f>
        <v>#N/A</v>
      </c>
    </row>
    <row r="38" spans="2:11">
      <c r="E38" s="27" t="e">
        <f>VLOOKUP($A38,Participants!$A:$E,4,FALSE)</f>
        <v>#N/A</v>
      </c>
      <c r="F38" s="27" t="e">
        <f>VLOOKUP($A38,Participants!$A:$E,2,FALSE)</f>
        <v>#N/A</v>
      </c>
      <c r="G38" s="27" t="e">
        <f>VLOOKUP($A38,Participants!$A:$E,3,FALSE)</f>
        <v>#N/A</v>
      </c>
      <c r="H38" s="27" t="e">
        <f>VLOOKUP($A38,Participants!$A:$E,5,FALSE)</f>
        <v>#N/A</v>
      </c>
      <c r="I38">
        <v>6</v>
      </c>
      <c r="J38" t="e">
        <f t="shared" si="10"/>
        <v>#N/A</v>
      </c>
      <c r="K38" t="e">
        <f t="shared" si="11"/>
        <v>#N/A</v>
      </c>
    </row>
    <row r="39" spans="2:11">
      <c r="E39" s="27" t="e">
        <f>VLOOKUP($A39,Participants!$A:$E,4,FALSE)</f>
        <v>#N/A</v>
      </c>
      <c r="F39" s="27" t="e">
        <f>VLOOKUP($A39,Participants!$A:$E,2,FALSE)</f>
        <v>#N/A</v>
      </c>
      <c r="G39" s="27" t="e">
        <f>VLOOKUP($A39,Participants!$A:$E,3,FALSE)</f>
        <v>#N/A</v>
      </c>
      <c r="H39" s="27" t="e">
        <f>VLOOKUP($A39,Participants!$A:$E,5,FALSE)</f>
        <v>#N/A</v>
      </c>
      <c r="I39">
        <v>6</v>
      </c>
      <c r="J39" t="e">
        <f t="shared" si="10"/>
        <v>#N/A</v>
      </c>
      <c r="K39" t="e">
        <f t="shared" si="11"/>
        <v>#N/A</v>
      </c>
    </row>
    <row r="40" spans="2:11">
      <c r="E40" s="27" t="e">
        <f>VLOOKUP($A40,Participants!$A:$E,4,FALSE)</f>
        <v>#N/A</v>
      </c>
      <c r="F40" s="27" t="e">
        <f>VLOOKUP($A40,Participants!$A:$E,2,FALSE)</f>
        <v>#N/A</v>
      </c>
      <c r="G40" s="27" t="e">
        <f>VLOOKUP($A40,Participants!$A:$E,3,FALSE)</f>
        <v>#N/A</v>
      </c>
      <c r="H40" s="27" t="e">
        <f>VLOOKUP($A40,Participants!$A:$E,5,FALSE)</f>
        <v>#N/A</v>
      </c>
      <c r="I40">
        <v>6</v>
      </c>
      <c r="J40" t="e">
        <f t="shared" si="10"/>
        <v>#N/A</v>
      </c>
      <c r="K40" t="e">
        <f t="shared" si="11"/>
        <v>#N/A</v>
      </c>
    </row>
    <row r="41" spans="2:11">
      <c r="E41" s="27" t="e">
        <f>VLOOKUP($A41,Participants!$A:$E,4,FALSE)</f>
        <v>#N/A</v>
      </c>
      <c r="F41" s="27" t="e">
        <f>VLOOKUP($A41,Participants!$A:$E,2,FALSE)</f>
        <v>#N/A</v>
      </c>
      <c r="G41" s="27" t="e">
        <f>VLOOKUP($A41,Participants!$A:$E,3,FALSE)</f>
        <v>#N/A</v>
      </c>
      <c r="H41" s="27" t="e">
        <f>VLOOKUP($A41,Participants!$A:$E,5,FALSE)</f>
        <v>#N/A</v>
      </c>
      <c r="I41">
        <v>6</v>
      </c>
      <c r="J41" t="e">
        <f t="shared" si="10"/>
        <v>#N/A</v>
      </c>
      <c r="K41" t="e">
        <f t="shared" si="11"/>
        <v>#N/A</v>
      </c>
    </row>
    <row r="42" spans="2:11">
      <c r="E42" s="27" t="e">
        <f>VLOOKUP($A42,Participants!$A:$E,4,FALSE)</f>
        <v>#N/A</v>
      </c>
      <c r="F42" s="27" t="e">
        <f>VLOOKUP($A42,Participants!$A:$E,2,FALSE)</f>
        <v>#N/A</v>
      </c>
      <c r="G42" s="27" t="e">
        <f>VLOOKUP($A42,Participants!$A:$E,3,FALSE)</f>
        <v>#N/A</v>
      </c>
      <c r="H42" s="27" t="e">
        <f>VLOOKUP($A42,Participants!$A:$E,5,FALSE)</f>
        <v>#N/A</v>
      </c>
      <c r="I42">
        <v>6</v>
      </c>
      <c r="J42" t="e">
        <f t="shared" si="10"/>
        <v>#N/A</v>
      </c>
      <c r="K42" t="e">
        <f t="shared" si="11"/>
        <v>#N/A</v>
      </c>
    </row>
    <row r="43" spans="2:11">
      <c r="E43" s="27"/>
      <c r="F43" s="27"/>
      <c r="G43" s="27"/>
      <c r="H43" s="27"/>
    </row>
    <row r="44" spans="2:11">
      <c r="E44" s="27" t="e">
        <f>VLOOKUP($A44,Participants!$A:$E,4,FALSE)</f>
        <v>#N/A</v>
      </c>
      <c r="F44" s="27" t="e">
        <f>VLOOKUP($A44,Participants!$A:$E,2,FALSE)</f>
        <v>#N/A</v>
      </c>
      <c r="G44" s="27" t="e">
        <f>VLOOKUP($A44,Participants!$A:$E,3,FALSE)</f>
        <v>#N/A</v>
      </c>
      <c r="H44" s="27" t="e">
        <f>VLOOKUP($A44,Participants!$A:$E,5,FALSE)</f>
        <v>#N/A</v>
      </c>
      <c r="I44">
        <v>7</v>
      </c>
      <c r="J44" t="e">
        <f t="shared" ref="J44:J49" si="12">RANK(D44,IF(I44=7,$D$44:$D$49,),1)</f>
        <v>#N/A</v>
      </c>
      <c r="K44" t="e">
        <f t="shared" ref="K44:K49" si="13">RANK(D44,$D$2:$D$100,1)</f>
        <v>#N/A</v>
      </c>
    </row>
    <row r="45" spans="2:11">
      <c r="E45" s="27" t="e">
        <f>VLOOKUP($A45,Participants!$A:$E,4,FALSE)</f>
        <v>#N/A</v>
      </c>
      <c r="F45" s="27" t="e">
        <f>VLOOKUP($A45,Participants!$A:$E,2,FALSE)</f>
        <v>#N/A</v>
      </c>
      <c r="G45" s="27" t="e">
        <f>VLOOKUP($A45,Participants!$A:$E,3,FALSE)</f>
        <v>#N/A</v>
      </c>
      <c r="H45" s="27" t="e">
        <f>VLOOKUP($A45,Participants!$A:$E,5,FALSE)</f>
        <v>#N/A</v>
      </c>
      <c r="I45">
        <v>7</v>
      </c>
      <c r="J45" t="e">
        <f t="shared" si="12"/>
        <v>#N/A</v>
      </c>
      <c r="K45" t="e">
        <f t="shared" si="13"/>
        <v>#N/A</v>
      </c>
    </row>
    <row r="46" spans="2:11">
      <c r="E46" s="27" t="e">
        <f>VLOOKUP($A46,Participants!$A:$E,4,FALSE)</f>
        <v>#N/A</v>
      </c>
      <c r="F46" s="27" t="e">
        <f>VLOOKUP($A46,Participants!$A:$E,2,FALSE)</f>
        <v>#N/A</v>
      </c>
      <c r="G46" s="27" t="e">
        <f>VLOOKUP($A46,Participants!$A:$E,3,FALSE)</f>
        <v>#N/A</v>
      </c>
      <c r="H46" s="27" t="e">
        <f>VLOOKUP($A46,Participants!$A:$E,5,FALSE)</f>
        <v>#N/A</v>
      </c>
      <c r="I46">
        <v>7</v>
      </c>
      <c r="J46" t="e">
        <f t="shared" si="12"/>
        <v>#N/A</v>
      </c>
      <c r="K46" t="e">
        <f t="shared" si="13"/>
        <v>#N/A</v>
      </c>
    </row>
    <row r="47" spans="2:11">
      <c r="E47" s="27" t="e">
        <f>VLOOKUP($A47,Participants!$A:$E,4,FALSE)</f>
        <v>#N/A</v>
      </c>
      <c r="F47" s="27" t="e">
        <f>VLOOKUP($A47,Participants!$A:$E,2,FALSE)</f>
        <v>#N/A</v>
      </c>
      <c r="G47" s="27" t="e">
        <f>VLOOKUP($A47,Participants!$A:$E,3,FALSE)</f>
        <v>#N/A</v>
      </c>
      <c r="H47" s="27" t="e">
        <f>VLOOKUP($A47,Participants!$A:$E,5,FALSE)</f>
        <v>#N/A</v>
      </c>
      <c r="I47">
        <v>7</v>
      </c>
      <c r="J47" t="e">
        <f t="shared" si="12"/>
        <v>#N/A</v>
      </c>
      <c r="K47" t="e">
        <f t="shared" si="13"/>
        <v>#N/A</v>
      </c>
    </row>
    <row r="48" spans="2:11">
      <c r="E48" s="27" t="e">
        <f>VLOOKUP($A48,Participants!$A:$E,4,FALSE)</f>
        <v>#N/A</v>
      </c>
      <c r="F48" s="27" t="e">
        <f>VLOOKUP($A48,Participants!$A:$E,2,FALSE)</f>
        <v>#N/A</v>
      </c>
      <c r="G48" s="27" t="e">
        <f>VLOOKUP($A48,Participants!$A:$E,3,FALSE)</f>
        <v>#N/A</v>
      </c>
      <c r="H48" s="27" t="e">
        <f>VLOOKUP($A48,Participants!$A:$E,5,FALSE)</f>
        <v>#N/A</v>
      </c>
      <c r="I48">
        <v>7</v>
      </c>
      <c r="J48" t="e">
        <f t="shared" si="12"/>
        <v>#N/A</v>
      </c>
      <c r="K48" t="e">
        <f t="shared" si="13"/>
        <v>#N/A</v>
      </c>
    </row>
    <row r="49" spans="5:11">
      <c r="E49" s="27" t="e">
        <f>VLOOKUP($A49,Participants!$A:$E,4,FALSE)</f>
        <v>#N/A</v>
      </c>
      <c r="F49" s="27" t="e">
        <f>VLOOKUP($A49,Participants!$A:$E,2,FALSE)</f>
        <v>#N/A</v>
      </c>
      <c r="G49" s="27" t="e">
        <f>VLOOKUP($A49,Participants!$A:$E,3,FALSE)</f>
        <v>#N/A</v>
      </c>
      <c r="H49" s="27" t="e">
        <f>VLOOKUP($A49,Participants!$A:$E,5,FALSE)</f>
        <v>#N/A</v>
      </c>
      <c r="I49">
        <v>7</v>
      </c>
      <c r="J49" t="e">
        <f t="shared" si="12"/>
        <v>#N/A</v>
      </c>
      <c r="K49" t="e">
        <f t="shared" si="13"/>
        <v>#N/A</v>
      </c>
    </row>
    <row r="50" spans="5:11">
      <c r="E50" s="27"/>
      <c r="F50" s="27"/>
      <c r="G50" s="27"/>
      <c r="H50" s="27"/>
    </row>
    <row r="51" spans="5:11">
      <c r="E51" s="27" t="e">
        <f>VLOOKUP($A51,Participants!$A:$E,4,FALSE)</f>
        <v>#N/A</v>
      </c>
      <c r="F51" s="27" t="e">
        <f>VLOOKUP($A51,Participants!$A:$E,2,FALSE)</f>
        <v>#N/A</v>
      </c>
      <c r="G51" s="27" t="e">
        <f>VLOOKUP($A51,Participants!$A:$E,3,FALSE)</f>
        <v>#N/A</v>
      </c>
      <c r="H51" s="27" t="e">
        <f>VLOOKUP($A51,Participants!$A:$E,5,FALSE)</f>
        <v>#N/A</v>
      </c>
      <c r="I51">
        <v>8</v>
      </c>
      <c r="J51" t="e">
        <f t="shared" ref="J51:J56" si="14">RANK(D51,IF(I51=8,$D$51:$D$56,),1)</f>
        <v>#N/A</v>
      </c>
      <c r="K51" t="e">
        <f t="shared" ref="K51:K56" si="15">RANK(D51,$D$2:$D$100,1)</f>
        <v>#N/A</v>
      </c>
    </row>
    <row r="52" spans="5:11">
      <c r="E52" s="27" t="e">
        <f>VLOOKUP($A52,Participants!$A:$E,4,FALSE)</f>
        <v>#N/A</v>
      </c>
      <c r="F52" s="27" t="e">
        <f>VLOOKUP($A52,Participants!$A:$E,2,FALSE)</f>
        <v>#N/A</v>
      </c>
      <c r="G52" s="27" t="e">
        <f>VLOOKUP($A52,Participants!$A:$E,3,FALSE)</f>
        <v>#N/A</v>
      </c>
      <c r="H52" s="27" t="e">
        <f>VLOOKUP($A52,Participants!$A:$E,5,FALSE)</f>
        <v>#N/A</v>
      </c>
      <c r="I52">
        <v>8</v>
      </c>
      <c r="J52" t="e">
        <f t="shared" si="14"/>
        <v>#N/A</v>
      </c>
      <c r="K52" t="e">
        <f t="shared" si="15"/>
        <v>#N/A</v>
      </c>
    </row>
    <row r="53" spans="5:11">
      <c r="E53" s="27" t="e">
        <f>VLOOKUP($A53,Participants!$A:$E,4,FALSE)</f>
        <v>#N/A</v>
      </c>
      <c r="F53" s="27" t="e">
        <f>VLOOKUP($A53,Participants!$A:$E,2,FALSE)</f>
        <v>#N/A</v>
      </c>
      <c r="G53" s="27" t="e">
        <f>VLOOKUP($A53,Participants!$A:$E,3,FALSE)</f>
        <v>#N/A</v>
      </c>
      <c r="H53" s="27" t="e">
        <f>VLOOKUP($A53,Participants!$A:$E,5,FALSE)</f>
        <v>#N/A</v>
      </c>
      <c r="I53">
        <v>8</v>
      </c>
      <c r="J53" t="e">
        <f t="shared" si="14"/>
        <v>#N/A</v>
      </c>
      <c r="K53" t="e">
        <f t="shared" si="15"/>
        <v>#N/A</v>
      </c>
    </row>
    <row r="54" spans="5:11">
      <c r="E54" s="27" t="e">
        <f>VLOOKUP($A54,Participants!$A:$E,4,FALSE)</f>
        <v>#N/A</v>
      </c>
      <c r="F54" s="27" t="e">
        <f>VLOOKUP($A54,Participants!$A:$E,2,FALSE)</f>
        <v>#N/A</v>
      </c>
      <c r="G54" s="27" t="e">
        <f>VLOOKUP($A54,Participants!$A:$E,3,FALSE)</f>
        <v>#N/A</v>
      </c>
      <c r="H54" s="27" t="e">
        <f>VLOOKUP($A54,Participants!$A:$E,5,FALSE)</f>
        <v>#N/A</v>
      </c>
      <c r="I54">
        <v>8</v>
      </c>
      <c r="J54" t="e">
        <f t="shared" si="14"/>
        <v>#N/A</v>
      </c>
      <c r="K54" t="e">
        <f t="shared" si="15"/>
        <v>#N/A</v>
      </c>
    </row>
    <row r="55" spans="5:11">
      <c r="E55" s="27" t="e">
        <f>VLOOKUP($A55,Participants!$A:$E,4,FALSE)</f>
        <v>#N/A</v>
      </c>
      <c r="F55" s="27" t="e">
        <f>VLOOKUP($A55,Participants!$A:$E,2,FALSE)</f>
        <v>#N/A</v>
      </c>
      <c r="G55" s="27" t="e">
        <f>VLOOKUP($A55,Participants!$A:$E,3,FALSE)</f>
        <v>#N/A</v>
      </c>
      <c r="H55" s="27" t="e">
        <f>VLOOKUP($A55,Participants!$A:$E,5,FALSE)</f>
        <v>#N/A</v>
      </c>
      <c r="I55">
        <v>8</v>
      </c>
      <c r="J55" t="e">
        <f t="shared" si="14"/>
        <v>#N/A</v>
      </c>
      <c r="K55" t="e">
        <f t="shared" si="15"/>
        <v>#N/A</v>
      </c>
    </row>
    <row r="56" spans="5:11">
      <c r="E56" s="27" t="e">
        <f>VLOOKUP($A56,Participants!$A:$E,4,FALSE)</f>
        <v>#N/A</v>
      </c>
      <c r="F56" s="27" t="e">
        <f>VLOOKUP($A56,Participants!$A:$E,2,FALSE)</f>
        <v>#N/A</v>
      </c>
      <c r="G56" s="27" t="e">
        <f>VLOOKUP($A56,Participants!$A:$E,3,FALSE)</f>
        <v>#N/A</v>
      </c>
      <c r="H56" s="27" t="e">
        <f>VLOOKUP($A56,Participants!$A:$E,5,FALSE)</f>
        <v>#N/A</v>
      </c>
      <c r="I56">
        <v>8</v>
      </c>
      <c r="J56" t="e">
        <f t="shared" si="14"/>
        <v>#N/A</v>
      </c>
      <c r="K56" t="e">
        <f t="shared" si="15"/>
        <v>#N/A</v>
      </c>
    </row>
    <row r="57" spans="5:11">
      <c r="E57" s="27"/>
      <c r="F57" s="27"/>
      <c r="G57" s="27"/>
      <c r="H57" s="27"/>
    </row>
    <row r="58" spans="5:11">
      <c r="E58" s="27" t="e">
        <f>VLOOKUP($A58,Participants!$A:$E,4,FALSE)</f>
        <v>#N/A</v>
      </c>
      <c r="F58" s="27" t="e">
        <f>VLOOKUP($A58,Participants!$A:$E,2,FALSE)</f>
        <v>#N/A</v>
      </c>
      <c r="G58" s="27" t="e">
        <f>VLOOKUP($A58,Participants!$A:$E,3,FALSE)</f>
        <v>#N/A</v>
      </c>
      <c r="H58" s="27" t="e">
        <f>VLOOKUP($A58,Participants!$A:$E,5,FALSE)</f>
        <v>#N/A</v>
      </c>
      <c r="I58" s="27">
        <v>9</v>
      </c>
      <c r="J58" s="27" t="e">
        <f t="shared" ref="J58:J63" si="16">RANK(D58,IF(I58=9,$D$58:$D$63,),1)</f>
        <v>#N/A</v>
      </c>
      <c r="K58" s="27" t="e">
        <f t="shared" ref="K58:K63" si="17">RANK(D58,$D$2:$D$100,1)</f>
        <v>#N/A</v>
      </c>
    </row>
    <row r="59" spans="5:11">
      <c r="E59" s="27" t="e">
        <f>VLOOKUP($A59,Participants!$A:$E,4,FALSE)</f>
        <v>#N/A</v>
      </c>
      <c r="F59" s="27" t="e">
        <f>VLOOKUP($A59,Participants!$A:$E,2,FALSE)</f>
        <v>#N/A</v>
      </c>
      <c r="G59" s="27" t="e">
        <f>VLOOKUP($A59,Participants!$A:$E,3,FALSE)</f>
        <v>#N/A</v>
      </c>
      <c r="H59" s="27" t="e">
        <f>VLOOKUP($A59,Participants!$A:$E,5,FALSE)</f>
        <v>#N/A</v>
      </c>
      <c r="I59" s="27">
        <v>9</v>
      </c>
      <c r="J59" s="27" t="e">
        <f t="shared" si="16"/>
        <v>#N/A</v>
      </c>
      <c r="K59" s="27" t="e">
        <f t="shared" si="17"/>
        <v>#N/A</v>
      </c>
    </row>
    <row r="60" spans="5:11">
      <c r="E60" s="27" t="e">
        <f>VLOOKUP($A60,Participants!$A:$E,4,FALSE)</f>
        <v>#N/A</v>
      </c>
      <c r="F60" s="27" t="e">
        <f>VLOOKUP($A60,Participants!$A:$E,2,FALSE)</f>
        <v>#N/A</v>
      </c>
      <c r="G60" s="27" t="e">
        <f>VLOOKUP($A60,Participants!$A:$E,3,FALSE)</f>
        <v>#N/A</v>
      </c>
      <c r="H60" s="27" t="e">
        <f>VLOOKUP($A60,Participants!$A:$E,5,FALSE)</f>
        <v>#N/A</v>
      </c>
      <c r="I60" s="27">
        <v>9</v>
      </c>
      <c r="J60" s="27" t="e">
        <f t="shared" si="16"/>
        <v>#N/A</v>
      </c>
      <c r="K60" s="27" t="e">
        <f t="shared" si="17"/>
        <v>#N/A</v>
      </c>
    </row>
    <row r="61" spans="5:11">
      <c r="E61" s="27" t="e">
        <f>VLOOKUP($A61,Participants!$A:$E,4,FALSE)</f>
        <v>#N/A</v>
      </c>
      <c r="F61" s="27" t="e">
        <f>VLOOKUP($A61,Participants!$A:$E,2,FALSE)</f>
        <v>#N/A</v>
      </c>
      <c r="G61" s="27" t="e">
        <f>VLOOKUP($A61,Participants!$A:$E,3,FALSE)</f>
        <v>#N/A</v>
      </c>
      <c r="H61" s="27" t="e">
        <f>VLOOKUP($A61,Participants!$A:$E,5,FALSE)</f>
        <v>#N/A</v>
      </c>
      <c r="I61" s="27">
        <v>9</v>
      </c>
      <c r="J61" s="27" t="e">
        <f t="shared" si="16"/>
        <v>#N/A</v>
      </c>
      <c r="K61" s="27" t="e">
        <f t="shared" si="17"/>
        <v>#N/A</v>
      </c>
    </row>
    <row r="62" spans="5:11">
      <c r="E62" s="27" t="e">
        <f>VLOOKUP($A62,Participants!$A:$E,4,FALSE)</f>
        <v>#N/A</v>
      </c>
      <c r="F62" s="27" t="e">
        <f>VLOOKUP($A62,Participants!$A:$E,2,FALSE)</f>
        <v>#N/A</v>
      </c>
      <c r="G62" s="27" t="e">
        <f>VLOOKUP($A62,Participants!$A:$E,3,FALSE)</f>
        <v>#N/A</v>
      </c>
      <c r="H62" s="27" t="e">
        <f>VLOOKUP($A62,Participants!$A:$E,5,FALSE)</f>
        <v>#N/A</v>
      </c>
      <c r="I62" s="27">
        <v>9</v>
      </c>
      <c r="J62" s="27" t="e">
        <f t="shared" si="16"/>
        <v>#N/A</v>
      </c>
      <c r="K62" s="27" t="e">
        <f t="shared" si="17"/>
        <v>#N/A</v>
      </c>
    </row>
    <row r="63" spans="5:11">
      <c r="E63" s="27" t="e">
        <f>VLOOKUP($A63,Participants!$A:$E,4,FALSE)</f>
        <v>#N/A</v>
      </c>
      <c r="F63" s="27" t="e">
        <f>VLOOKUP($A63,Participants!$A:$E,2,FALSE)</f>
        <v>#N/A</v>
      </c>
      <c r="G63" s="27" t="e">
        <f>VLOOKUP($A63,Participants!$A:$E,3,FALSE)</f>
        <v>#N/A</v>
      </c>
      <c r="H63" s="27" t="e">
        <f>VLOOKUP($A63,Participants!$A:$E,5,FALSE)</f>
        <v>#N/A</v>
      </c>
      <c r="I63" s="27">
        <v>9</v>
      </c>
      <c r="J63" s="27" t="e">
        <f t="shared" si="16"/>
        <v>#N/A</v>
      </c>
      <c r="K63" s="27" t="e">
        <f t="shared" si="17"/>
        <v>#N/A</v>
      </c>
    </row>
  </sheetData>
  <sortState xmlns:xlrd2="http://schemas.microsoft.com/office/spreadsheetml/2017/richdata2" ref="B30:D33">
    <sortCondition ref="D30:D33"/>
  </sortState>
  <dataValidations count="1">
    <dataValidation type="list" allowBlank="1" showInputMessage="1" showErrorMessage="1" errorTitle="Choose a School" error="Please choose a valid school for this Meet." promptTitle="Choose School" sqref="E2:E63" xr:uid="{00000000-0002-0000-3600-000000000000}">
      <formula1>Grade</formula1>
    </dataValidation>
  </dataValidations>
  <hyperlinks>
    <hyperlink ref="M1" location="'Schedule of Events'!A1" display="'Return to Schedule of Events" xr:uid="{00000000-0004-0000-3600-000000000000}"/>
    <hyperlink ref="M3" location="Participants!A1" display="Add or Update Participants" xr:uid="{00000000-0004-0000-3600-000001000000}"/>
    <hyperlink ref="M4" location="Overall!A1" display="Overall Place and Points" xr:uid="{00000000-0004-0000-3600-000002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M98"/>
  <sheetViews>
    <sheetView zoomScaleNormal="100" workbookViewId="0">
      <selection sqref="A1:E1048576"/>
    </sheetView>
  </sheetViews>
  <sheetFormatPr defaultRowHeight="15"/>
  <cols>
    <col min="1" max="1" width="8.28515625" style="27" customWidth="1"/>
    <col min="2" max="5" width="16.7109375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  <col min="13" max="13" width="27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238</v>
      </c>
      <c r="B2" s="8">
        <f>MAX(C2:E2)</f>
        <v>1800.5</v>
      </c>
      <c r="C2" s="8">
        <v>1800.5</v>
      </c>
      <c r="D2" s="8"/>
      <c r="E2" s="8"/>
      <c r="F2">
        <f>VLOOKUP($A2,Participants!$A:$E,4,FALSE)</f>
        <v>8</v>
      </c>
      <c r="G2" t="str">
        <f>VLOOKUP($A2,Participants!$A:$E,2,FALSE)</f>
        <v>Sara</v>
      </c>
      <c r="H2" t="str">
        <f>VLOOKUP($A2,Participants!$A:$E,3,FALSE)</f>
        <v>Geier</v>
      </c>
      <c r="I2" t="str">
        <f>VLOOKUP($A2,Participants!$A:$E,5,FALSE)</f>
        <v>United We Run</v>
      </c>
      <c r="J2">
        <f>RANK(B2,$B$1:$B$97,0)</f>
        <v>11</v>
      </c>
    </row>
    <row r="3" spans="1:13">
      <c r="A3" s="27">
        <v>227</v>
      </c>
      <c r="B3" s="8">
        <f t="shared" ref="B3:B66" si="0">MAX(C3:E3)</f>
        <v>2107</v>
      </c>
      <c r="C3" s="8">
        <v>2107</v>
      </c>
      <c r="D3" s="8"/>
      <c r="E3" s="8"/>
      <c r="F3">
        <f>VLOOKUP($A3,Participants!$A:$E,4,FALSE)</f>
        <v>8</v>
      </c>
      <c r="G3" t="str">
        <f>VLOOKUP($A3,Participants!$A:$E,2,FALSE)</f>
        <v>Keira</v>
      </c>
      <c r="H3" t="str">
        <f>VLOOKUP($A3,Participants!$A:$E,3,FALSE)</f>
        <v>Chester</v>
      </c>
      <c r="I3" t="str">
        <f>VLOOKUP($A3,Participants!$A:$E,5,FALSE)</f>
        <v>United We Run</v>
      </c>
      <c r="J3">
        <f t="shared" ref="J3:J66" si="1">RANK(B3,$B$1:$B$97,0)</f>
        <v>3</v>
      </c>
      <c r="M3" s="13" t="s">
        <v>116</v>
      </c>
    </row>
    <row r="4" spans="1:13">
      <c r="A4" s="27">
        <v>226</v>
      </c>
      <c r="B4" s="8">
        <f t="shared" si="0"/>
        <v>1804</v>
      </c>
      <c r="C4" s="8">
        <v>1804</v>
      </c>
      <c r="D4" s="8"/>
      <c r="E4" s="8"/>
      <c r="F4">
        <f>VLOOKUP($A4,Participants!$A:$E,4,FALSE)</f>
        <v>8</v>
      </c>
      <c r="G4" t="str">
        <f>VLOOKUP($A4,Participants!$A:$E,2,FALSE)</f>
        <v>Samantha</v>
      </c>
      <c r="H4" t="str">
        <f>VLOOKUP($A4,Participants!$A:$E,3,FALSE)</f>
        <v>Cereceres</v>
      </c>
      <c r="I4" t="str">
        <f>VLOOKUP($A4,Participants!$A:$E,5,FALSE)</f>
        <v>United We Run</v>
      </c>
      <c r="J4">
        <f t="shared" si="1"/>
        <v>9</v>
      </c>
      <c r="M4" s="13" t="s">
        <v>117</v>
      </c>
    </row>
    <row r="5" spans="1:13">
      <c r="A5" s="27">
        <v>256</v>
      </c>
      <c r="B5" s="8">
        <f t="shared" si="0"/>
        <v>2009.5</v>
      </c>
      <c r="C5" s="8">
        <v>2009.5</v>
      </c>
      <c r="D5" s="8"/>
      <c r="E5" s="8"/>
      <c r="F5">
        <f>VLOOKUP($A5,Participants!$A:$E,4,FALSE)</f>
        <v>8</v>
      </c>
      <c r="G5" t="str">
        <f>VLOOKUP($A5,Participants!$A:$E,2,FALSE)</f>
        <v>Gabrielle</v>
      </c>
      <c r="H5" t="str">
        <f>VLOOKUP($A5,Participants!$A:$E,3,FALSE)</f>
        <v>Price</v>
      </c>
      <c r="I5" t="str">
        <f>VLOOKUP($A5,Participants!$A:$E,5,FALSE)</f>
        <v>United We Run</v>
      </c>
      <c r="J5">
        <f t="shared" si="1"/>
        <v>5</v>
      </c>
    </row>
    <row r="6" spans="1:13">
      <c r="A6" s="27">
        <v>109</v>
      </c>
      <c r="B6" s="8">
        <f t="shared" si="0"/>
        <v>2207</v>
      </c>
      <c r="C6" s="8">
        <v>2207</v>
      </c>
      <c r="D6" s="8"/>
      <c r="E6" s="8"/>
      <c r="F6">
        <f>VLOOKUP($A6,Participants!$A:$E,4,FALSE)</f>
        <v>8</v>
      </c>
      <c r="G6" t="str">
        <f>VLOOKUP($A6,Participants!$A:$E,2,FALSE)</f>
        <v>Carrianne</v>
      </c>
      <c r="H6" t="str">
        <f>VLOOKUP($A6,Participants!$A:$E,3,FALSE)</f>
        <v>Sabina</v>
      </c>
      <c r="I6" t="str">
        <f>VLOOKUP($A6,Participants!$A:$E,5,FALSE)</f>
        <v>St Jude</v>
      </c>
      <c r="J6">
        <f t="shared" si="1"/>
        <v>1</v>
      </c>
    </row>
    <row r="7" spans="1:13">
      <c r="A7" s="27">
        <v>7</v>
      </c>
      <c r="B7" s="8">
        <f t="shared" si="0"/>
        <v>2203.5</v>
      </c>
      <c r="C7" s="8">
        <v>2203.5</v>
      </c>
      <c r="D7" s="8"/>
      <c r="E7" s="8"/>
      <c r="F7">
        <f>VLOOKUP($A7,Participants!$A:$E,4,FALSE)</f>
        <v>7</v>
      </c>
      <c r="G7" t="str">
        <f>VLOOKUP($A7,Participants!$A:$E,2,FALSE)</f>
        <v>Elise</v>
      </c>
      <c r="H7" t="str">
        <f>VLOOKUP($A7,Participants!$A:$E,3,FALSE)</f>
        <v>Baker</v>
      </c>
      <c r="I7" t="str">
        <f>VLOOKUP($A7,Participants!$A:$E,5,FALSE)</f>
        <v>St Jude</v>
      </c>
      <c r="J7">
        <f t="shared" si="1"/>
        <v>2</v>
      </c>
    </row>
    <row r="8" spans="1:13">
      <c r="A8" s="27">
        <v>96</v>
      </c>
      <c r="B8" s="8">
        <f t="shared" si="0"/>
        <v>1902</v>
      </c>
      <c r="C8" s="8">
        <v>1902</v>
      </c>
      <c r="D8" s="8"/>
      <c r="E8" s="8"/>
      <c r="F8">
        <f>VLOOKUP($A8,Participants!$A:$E,4,FALSE)</f>
        <v>8</v>
      </c>
      <c r="G8" t="str">
        <f>VLOOKUP($A8,Participants!$A:$E,2,FALSE)</f>
        <v>Elizabeth</v>
      </c>
      <c r="H8" t="str">
        <f>VLOOKUP($A8,Participants!$A:$E,3,FALSE)</f>
        <v>Nelson</v>
      </c>
      <c r="I8" t="str">
        <f>VLOOKUP($A8,Participants!$A:$E,5,FALSE)</f>
        <v>St Jude</v>
      </c>
      <c r="J8">
        <f t="shared" si="1"/>
        <v>7</v>
      </c>
    </row>
    <row r="9" spans="1:13">
      <c r="A9" s="27">
        <v>170</v>
      </c>
      <c r="B9" s="8">
        <f t="shared" si="0"/>
        <v>1804</v>
      </c>
      <c r="C9" s="8">
        <v>1804</v>
      </c>
      <c r="D9" s="8"/>
      <c r="E9" s="8"/>
      <c r="F9">
        <f>VLOOKUP($A9,Participants!$A:$E,4,FALSE)</f>
        <v>8</v>
      </c>
      <c r="G9" t="str">
        <f>VLOOKUP($A9,Participants!$A:$E,2,FALSE)</f>
        <v>Kalie</v>
      </c>
      <c r="H9" t="str">
        <f>VLOOKUP($A9,Participants!$A:$E,3,FALSE)</f>
        <v>Garnel</v>
      </c>
      <c r="I9" t="str">
        <f>VLOOKUP($A9,Participants!$A:$E,5,FALSE)</f>
        <v>SSFC</v>
      </c>
      <c r="J9">
        <f t="shared" si="1"/>
        <v>9</v>
      </c>
    </row>
    <row r="10" spans="1:13">
      <c r="A10" s="27">
        <v>156</v>
      </c>
      <c r="B10" s="8">
        <f t="shared" si="0"/>
        <v>2102</v>
      </c>
      <c r="C10" s="8">
        <v>2102</v>
      </c>
      <c r="D10" s="8"/>
      <c r="E10" s="8"/>
      <c r="F10">
        <f>VLOOKUP($A10,Participants!$A:$E,4,FALSE)</f>
        <v>8</v>
      </c>
      <c r="G10" t="str">
        <f>VLOOKUP($A10,Participants!$A:$E,2,FALSE)</f>
        <v>Savannah</v>
      </c>
      <c r="H10" t="str">
        <f>VLOOKUP($A10,Participants!$A:$E,3,FALSE)</f>
        <v>Beck</v>
      </c>
      <c r="I10" t="str">
        <f>VLOOKUP($A10,Participants!$A:$E,5,FALSE)</f>
        <v>SSFC</v>
      </c>
      <c r="J10">
        <f t="shared" si="1"/>
        <v>4</v>
      </c>
    </row>
    <row r="11" spans="1:13">
      <c r="A11" s="27">
        <v>161</v>
      </c>
      <c r="B11" s="8">
        <f t="shared" si="0"/>
        <v>1805</v>
      </c>
      <c r="C11" s="8">
        <v>1805</v>
      </c>
      <c r="D11" s="8"/>
      <c r="E11" s="8"/>
      <c r="F11">
        <f>VLOOKUP($A11,Participants!$A:$E,4,FALSE)</f>
        <v>8</v>
      </c>
      <c r="G11" t="str">
        <f>VLOOKUP($A11,Participants!$A:$E,2,FALSE)</f>
        <v>Lauren</v>
      </c>
      <c r="H11" t="str">
        <f>VLOOKUP($A11,Participants!$A:$E,3,FALSE)</f>
        <v>Coppinger</v>
      </c>
      <c r="I11" t="str">
        <f>VLOOKUP($A11,Participants!$A:$E,5,FALSE)</f>
        <v>SSFC</v>
      </c>
      <c r="J11">
        <f t="shared" si="1"/>
        <v>8</v>
      </c>
    </row>
    <row r="12" spans="1:13">
      <c r="A12" s="27">
        <v>50</v>
      </c>
      <c r="B12" s="8">
        <f t="shared" si="0"/>
        <v>2004</v>
      </c>
      <c r="C12" s="8">
        <v>2004</v>
      </c>
      <c r="D12" s="8"/>
      <c r="E12" s="8"/>
      <c r="F12">
        <f>VLOOKUP($A12,Participants!$A:$E,4,FALSE)</f>
        <v>7</v>
      </c>
      <c r="G12" t="str">
        <f>VLOOKUP($A12,Participants!$A:$E,2,FALSE)</f>
        <v xml:space="preserve">Shelby </v>
      </c>
      <c r="H12" t="str">
        <f>VLOOKUP($A12,Participants!$A:$E,3,FALSE)</f>
        <v>Hale</v>
      </c>
      <c r="I12" t="str">
        <f>VLOOKUP($A12,Participants!$A:$E,5,FALSE)</f>
        <v>St Jude</v>
      </c>
      <c r="J12">
        <f t="shared" si="1"/>
        <v>6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 t="shared" si="1"/>
        <v>12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 t="shared" si="1"/>
        <v>12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 t="shared" si="1"/>
        <v>12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 t="shared" si="1"/>
        <v>12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 t="shared" si="1"/>
        <v>12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 t="shared" si="1"/>
        <v>12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 t="shared" si="1"/>
        <v>12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 t="shared" si="1"/>
        <v>12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 t="shared" si="1"/>
        <v>12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 t="shared" si="1"/>
        <v>12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12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12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12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12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12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12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12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12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12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12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12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12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12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12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12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12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12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12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12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12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12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12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12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12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12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12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12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12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12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12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12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12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12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12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12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12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12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12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12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12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12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12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12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12</v>
      </c>
    </row>
    <row r="67" spans="2:10">
      <c r="B67" s="8">
        <f t="shared" ref="B67:B98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98" si="3">RANK(B67,$B$1:$B$97,0)</f>
        <v>12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12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12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12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12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12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12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12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12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12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12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12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12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12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12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12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12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12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12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12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12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12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12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12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12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12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12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12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12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12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12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12</v>
      </c>
    </row>
  </sheetData>
  <dataValidations disablePrompts="1" count="1">
    <dataValidation type="list" allowBlank="1" showInputMessage="1" showErrorMessage="1" errorTitle="Choose a School" error="Please choose a valid school for this Meet." promptTitle="Choose School" sqref="F2:F98" xr:uid="{00000000-0002-0000-3700-000000000000}">
      <formula1>Grade</formula1>
    </dataValidation>
  </dataValidations>
  <hyperlinks>
    <hyperlink ref="M1" location="'Schedule of Events'!A1" display="'Return to Schedule of Events" xr:uid="{00000000-0004-0000-3700-000000000000}"/>
    <hyperlink ref="M3" location="Participants!A1" display="Add or Update Participants" xr:uid="{00000000-0004-0000-3700-000001000000}"/>
    <hyperlink ref="M4" location="Overall!A1" display="Overall Place and Points" xr:uid="{00000000-0004-0000-3700-000002000000}"/>
  </hyperlink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1"/>
  <dimension ref="A1:M101"/>
  <sheetViews>
    <sheetView workbookViewId="0">
      <selection sqref="A1:E1048576"/>
    </sheetView>
  </sheetViews>
  <sheetFormatPr defaultRowHeight="15"/>
  <cols>
    <col min="1" max="1" width="8.140625" style="27" customWidth="1"/>
    <col min="2" max="5" width="16.7109375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7</v>
      </c>
      <c r="B2" s="8">
        <f>MAX(C2:E2)</f>
        <v>6101</v>
      </c>
      <c r="C2" s="8">
        <v>6101</v>
      </c>
      <c r="D2" s="8"/>
      <c r="E2" s="8"/>
      <c r="F2">
        <f>VLOOKUP($A2,Participants!$A:$E,4,FALSE)</f>
        <v>7</v>
      </c>
      <c r="G2" t="str">
        <f>VLOOKUP($A2,Participants!$A:$E,2,FALSE)</f>
        <v>Elise</v>
      </c>
      <c r="H2" t="str">
        <f>VLOOKUP($A2,Participants!$A:$E,3,FALSE)</f>
        <v>Baker</v>
      </c>
      <c r="I2" t="str">
        <f>VLOOKUP($A2,Participants!$A:$E,5,FALSE)</f>
        <v>St Jude</v>
      </c>
      <c r="J2">
        <f>RANK(B2,$B$1:B$97,0)</f>
        <v>1</v>
      </c>
    </row>
    <row r="3" spans="1:13">
      <c r="A3" s="27">
        <v>8</v>
      </c>
      <c r="B3" s="8">
        <f t="shared" ref="B3:B66" si="0">MAX(C3:E3)</f>
        <v>5109</v>
      </c>
      <c r="C3" s="8">
        <v>5109</v>
      </c>
      <c r="D3" s="8"/>
      <c r="E3" s="8"/>
      <c r="F3">
        <f>VLOOKUP($A3,Participants!$A:$E,4,FALSE)</f>
        <v>7</v>
      </c>
      <c r="G3" t="str">
        <f>VLOOKUP($A3,Participants!$A:$E,2,FALSE)</f>
        <v>Isabella</v>
      </c>
      <c r="H3" t="str">
        <f>VLOOKUP($A3,Participants!$A:$E,3,FALSE)</f>
        <v>Ball</v>
      </c>
      <c r="I3" t="str">
        <f>VLOOKUP($A3,Participants!$A:$E,5,FALSE)</f>
        <v>St Jude</v>
      </c>
      <c r="J3">
        <f>RANK(B3,$B$1:B$97,0)</f>
        <v>3</v>
      </c>
      <c r="M3" s="13" t="s">
        <v>116</v>
      </c>
    </row>
    <row r="4" spans="1:13">
      <c r="A4" s="27">
        <v>95</v>
      </c>
      <c r="B4" s="8">
        <f t="shared" si="0"/>
        <v>4310</v>
      </c>
      <c r="C4" s="8">
        <v>4310</v>
      </c>
      <c r="D4" s="8"/>
      <c r="E4" s="8"/>
      <c r="F4">
        <f>VLOOKUP($A4,Participants!$A:$E,4,FALSE)</f>
        <v>8</v>
      </c>
      <c r="G4" t="str">
        <f>VLOOKUP($A4,Participants!$A:$E,2,FALSE)</f>
        <v>Perpetua</v>
      </c>
      <c r="H4" t="str">
        <f>VLOOKUP($A4,Participants!$A:$E,3,FALSE)</f>
        <v>Morey</v>
      </c>
      <c r="I4" t="str">
        <f>VLOOKUP($A4,Participants!$A:$E,5,FALSE)</f>
        <v>St Jude</v>
      </c>
      <c r="J4">
        <f>RANK(B4,$B$1:B$97,0)</f>
        <v>4</v>
      </c>
      <c r="M4" s="13" t="s">
        <v>117</v>
      </c>
    </row>
    <row r="5" spans="1:13">
      <c r="A5" s="27">
        <v>156</v>
      </c>
      <c r="B5" s="8">
        <f t="shared" si="0"/>
        <v>6001</v>
      </c>
      <c r="C5" s="8">
        <v>6001</v>
      </c>
      <c r="D5" s="8"/>
      <c r="E5" s="8"/>
      <c r="F5">
        <f>VLOOKUP($A5,Participants!$A:$E,4,FALSE)</f>
        <v>8</v>
      </c>
      <c r="G5" t="str">
        <f>VLOOKUP($A5,Participants!$A:$E,2,FALSE)</f>
        <v>Savannah</v>
      </c>
      <c r="H5" t="str">
        <f>VLOOKUP($A5,Participants!$A:$E,3,FALSE)</f>
        <v>Beck</v>
      </c>
      <c r="I5" t="str">
        <f>VLOOKUP($A5,Participants!$A:$E,5,FALSE)</f>
        <v>SSFC</v>
      </c>
      <c r="J5">
        <f>RANK(B5,$B$1:B$97,0)</f>
        <v>2</v>
      </c>
    </row>
    <row r="6" spans="1:13">
      <c r="A6" s="27">
        <v>138</v>
      </c>
      <c r="B6" s="8">
        <f t="shared" si="0"/>
        <v>3809</v>
      </c>
      <c r="C6" s="8">
        <v>3809</v>
      </c>
      <c r="D6" s="8"/>
      <c r="E6" s="8"/>
      <c r="F6">
        <f>VLOOKUP($A6,Participants!$A:$E,4,FALSE)</f>
        <v>7</v>
      </c>
      <c r="G6" t="str">
        <f>VLOOKUP($A6,Participants!$A:$E,2,FALSE)</f>
        <v xml:space="preserve">Josie </v>
      </c>
      <c r="H6" t="str">
        <f>VLOOKUP($A6,Participants!$A:$E,3,FALSE)</f>
        <v>Wilson</v>
      </c>
      <c r="I6" t="str">
        <f>VLOOKUP($A6,Participants!$A:$E,5,FALSE)</f>
        <v>St Jude</v>
      </c>
      <c r="J6">
        <f>RANK(B6,$B$1:B$97,0)</f>
        <v>5</v>
      </c>
    </row>
    <row r="7" spans="1:13">
      <c r="A7" s="27">
        <v>217</v>
      </c>
      <c r="B7" s="8">
        <f t="shared" si="0"/>
        <v>3702</v>
      </c>
      <c r="C7" s="8">
        <v>3702</v>
      </c>
      <c r="D7" s="8"/>
      <c r="E7" s="8"/>
      <c r="F7">
        <f>VLOOKUP($A7,Participants!$A:$E,4,FALSE)</f>
        <v>7</v>
      </c>
      <c r="G7" t="str">
        <f>VLOOKUP($A7,Participants!$A:$E,2,FALSE)</f>
        <v>Ava</v>
      </c>
      <c r="H7" t="str">
        <f>VLOOKUP($A7,Participants!$A:$E,3,FALSE)</f>
        <v>Young</v>
      </c>
      <c r="I7" t="str">
        <f>VLOOKUP($A7,Participants!$A:$E,5,FALSE)</f>
        <v>SSFC</v>
      </c>
      <c r="J7">
        <f>RANK(B7,$B$1:B$97,0)</f>
        <v>7</v>
      </c>
    </row>
    <row r="8" spans="1:13">
      <c r="A8" s="27">
        <v>202</v>
      </c>
      <c r="B8" s="8">
        <f t="shared" si="0"/>
        <v>3704</v>
      </c>
      <c r="C8" s="8">
        <v>3704</v>
      </c>
      <c r="D8" s="8"/>
      <c r="E8" s="8"/>
      <c r="F8">
        <f>VLOOKUP($A8,Participants!$A:$E,4,FALSE)</f>
        <v>7</v>
      </c>
      <c r="G8" t="str">
        <f>VLOOKUP($A8,Participants!$A:$E,2,FALSE)</f>
        <v>Camden</v>
      </c>
      <c r="H8" t="str">
        <f>VLOOKUP($A8,Participants!$A:$E,3,FALSE)</f>
        <v>Timberlake</v>
      </c>
      <c r="I8" t="str">
        <f>VLOOKUP($A8,Participants!$A:$E,5,FALSE)</f>
        <v>SSFC</v>
      </c>
      <c r="J8">
        <f>RANK(B8,$B$1:B$97,0)</f>
        <v>6</v>
      </c>
    </row>
    <row r="9" spans="1:13">
      <c r="B9" s="8">
        <f t="shared" si="0"/>
        <v>0</v>
      </c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>
        <f>RANK(B9,$B$1:B$97,0)</f>
        <v>8</v>
      </c>
    </row>
    <row r="10" spans="1:13">
      <c r="B10" s="8">
        <f t="shared" si="0"/>
        <v>0</v>
      </c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>
        <f>RANK(B10,$B$1:B$97,0)</f>
        <v>8</v>
      </c>
    </row>
    <row r="11" spans="1:13">
      <c r="B11" s="8">
        <f t="shared" si="0"/>
        <v>0</v>
      </c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>
        <f>RANK(B11,$B$1:B$97,0)</f>
        <v>8</v>
      </c>
    </row>
    <row r="12" spans="1:13">
      <c r="B12" s="8">
        <f t="shared" si="0"/>
        <v>0</v>
      </c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>
        <f>RANK(B12,$B$1:B$97,0)</f>
        <v>8</v>
      </c>
    </row>
    <row r="13" spans="1:13">
      <c r="B13" s="8">
        <f t="shared" si="0"/>
        <v>0</v>
      </c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>
        <f>RANK(B13,$B$1:B$97,0)</f>
        <v>8</v>
      </c>
    </row>
    <row r="14" spans="1:13">
      <c r="B14" s="8">
        <f t="shared" si="0"/>
        <v>0</v>
      </c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>
        <f>RANK(B14,$B$1:B$97,0)</f>
        <v>8</v>
      </c>
    </row>
    <row r="15" spans="1:13">
      <c r="B15" s="8">
        <f t="shared" si="0"/>
        <v>0</v>
      </c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>
        <f>RANK(B15,$B$1:B$97,0)</f>
        <v>8</v>
      </c>
    </row>
    <row r="16" spans="1:13">
      <c r="B16" s="8">
        <f t="shared" si="0"/>
        <v>0</v>
      </c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>
        <f>RANK(B16,$B$1:B$97,0)</f>
        <v>8</v>
      </c>
    </row>
    <row r="17" spans="2:10">
      <c r="B17" s="8">
        <f t="shared" si="0"/>
        <v>0</v>
      </c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>
        <f>RANK(B17,$B$1:B$97,0)</f>
        <v>8</v>
      </c>
    </row>
    <row r="18" spans="2:10">
      <c r="B18" s="8">
        <f t="shared" si="0"/>
        <v>0</v>
      </c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>
        <f>RANK(B18,$B$1:B$97,0)</f>
        <v>8</v>
      </c>
    </row>
    <row r="19" spans="2:10">
      <c r="B19" s="8">
        <f t="shared" si="0"/>
        <v>0</v>
      </c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>
        <f>RANK(B19,$B$1:B$97,0)</f>
        <v>8</v>
      </c>
    </row>
    <row r="20" spans="2:10">
      <c r="B20" s="8">
        <f t="shared" si="0"/>
        <v>0</v>
      </c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>
        <f>RANK(B20,$B$1:B$97,0)</f>
        <v>8</v>
      </c>
    </row>
    <row r="21" spans="2:10">
      <c r="B21" s="8">
        <f t="shared" si="0"/>
        <v>0</v>
      </c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>
        <f>RANK(B21,$B$1:B$97,0)</f>
        <v>8</v>
      </c>
    </row>
    <row r="22" spans="2:10">
      <c r="B22" s="8">
        <f t="shared" si="0"/>
        <v>0</v>
      </c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>
        <f>RANK(B22,$B$1:B$97,0)</f>
        <v>8</v>
      </c>
    </row>
    <row r="23" spans="2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>RANK(B23,$B$1:B$97,0)</f>
        <v>8</v>
      </c>
    </row>
    <row r="24" spans="2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>RANK(B24,$B$1:B$97,0)</f>
        <v>8</v>
      </c>
    </row>
    <row r="25" spans="2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>RANK(B25,$B$1:B$97,0)</f>
        <v>8</v>
      </c>
    </row>
    <row r="26" spans="2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>RANK(B26,$B$1:B$97,0)</f>
        <v>8</v>
      </c>
    </row>
    <row r="27" spans="2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>RANK(B27,$B$1:B$97,0)</f>
        <v>8</v>
      </c>
    </row>
    <row r="28" spans="2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>RANK(B28,$B$1:B$97,0)</f>
        <v>8</v>
      </c>
    </row>
    <row r="29" spans="2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>RANK(B29,$B$1:B$97,0)</f>
        <v>8</v>
      </c>
    </row>
    <row r="30" spans="2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>RANK(B30,$B$1:B$97,0)</f>
        <v>8</v>
      </c>
    </row>
    <row r="31" spans="2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>RANK(B31,$B$1:B$97,0)</f>
        <v>8</v>
      </c>
    </row>
    <row r="32" spans="2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>RANK(B32,$B$1:B$97,0)</f>
        <v>8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>RANK(B33,$B$1:B$97,0)</f>
        <v>8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>RANK(B34,$B$1:B$97,0)</f>
        <v>8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>RANK(B35,$B$1:B$97,0)</f>
        <v>8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>RANK(B36,$B$1:B$97,0)</f>
        <v>8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>RANK(B37,$B$1:B$97,0)</f>
        <v>8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>RANK(B38,$B$1:B$97,0)</f>
        <v>8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>RANK(B39,$B$1:B$97,0)</f>
        <v>8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>RANK(B40,$B$1:B$97,0)</f>
        <v>8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>RANK(B41,$B$1:B$97,0)</f>
        <v>8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>RANK(B42,$B$1:B$97,0)</f>
        <v>8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>RANK(B43,$B$1:B$97,0)</f>
        <v>8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>RANK(B44,$B$1:B$97,0)</f>
        <v>8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>RANK(B45,$B$1:B$97,0)</f>
        <v>8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>RANK(B46,$B$1:B$97,0)</f>
        <v>8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>RANK(B47,$B$1:B$97,0)</f>
        <v>8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>RANK(B48,$B$1:B$97,0)</f>
        <v>8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>RANK(B49,$B$1:B$97,0)</f>
        <v>8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>RANK(B50,$B$1:B$97,0)</f>
        <v>8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>RANK(B51,$B$1:B$97,0)</f>
        <v>8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>RANK(B52,$B$1:B$97,0)</f>
        <v>8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>RANK(B53,$B$1:B$97,0)</f>
        <v>8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>RANK(B54,$B$1:B$97,0)</f>
        <v>8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>RANK(B55,$B$1:B$97,0)</f>
        <v>8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>RANK(B56,$B$1:B$97,0)</f>
        <v>8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>RANK(B57,$B$1:B$97,0)</f>
        <v>8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>RANK(B58,$B$1:B$97,0)</f>
        <v>8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>RANK(B59,$B$1:B$97,0)</f>
        <v>8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>RANK(B60,$B$1:B$97,0)</f>
        <v>8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>RANK(B61,$B$1:B$97,0)</f>
        <v>8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>RANK(B62,$B$1:B$97,0)</f>
        <v>8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>RANK(B63,$B$1:B$97,0)</f>
        <v>8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>RANK(B64,$B$1:B$97,0)</f>
        <v>8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>RANK(B65,$B$1:B$97,0)</f>
        <v>8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>RANK(B66,$B$1:B$97,0)</f>
        <v>8</v>
      </c>
    </row>
    <row r="67" spans="2:10">
      <c r="B67" s="8">
        <f t="shared" ref="B67:B101" si="1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>RANK(B67,$B$1:B$97,0)</f>
        <v>8</v>
      </c>
    </row>
    <row r="68" spans="2:10">
      <c r="B68" s="8">
        <f t="shared" si="1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>RANK(B68,$B$1:B$97,0)</f>
        <v>8</v>
      </c>
    </row>
    <row r="69" spans="2:10">
      <c r="B69" s="8">
        <f t="shared" si="1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>RANK(B69,$B$1:B$97,0)</f>
        <v>8</v>
      </c>
    </row>
    <row r="70" spans="2:10">
      <c r="B70" s="8">
        <f t="shared" si="1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>RANK(B70,$B$1:B$97,0)</f>
        <v>8</v>
      </c>
    </row>
    <row r="71" spans="2:10">
      <c r="B71" s="8">
        <f t="shared" si="1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>RANK(B71,$B$1:B$97,0)</f>
        <v>8</v>
      </c>
    </row>
    <row r="72" spans="2:10">
      <c r="B72" s="8">
        <f t="shared" si="1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>RANK(B72,$B$1:B$97,0)</f>
        <v>8</v>
      </c>
    </row>
    <row r="73" spans="2:10">
      <c r="B73" s="8">
        <f t="shared" si="1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>RANK(B73,$B$1:B$97,0)</f>
        <v>8</v>
      </c>
    </row>
    <row r="74" spans="2:10">
      <c r="B74" s="8">
        <f t="shared" si="1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>RANK(B74,$B$1:B$97,0)</f>
        <v>8</v>
      </c>
    </row>
    <row r="75" spans="2:10">
      <c r="B75" s="8">
        <f t="shared" si="1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>RANK(B75,$B$1:B$97,0)</f>
        <v>8</v>
      </c>
    </row>
    <row r="76" spans="2:10">
      <c r="B76" s="8">
        <f t="shared" si="1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>RANK(B76,$B$1:B$97,0)</f>
        <v>8</v>
      </c>
    </row>
    <row r="77" spans="2:10">
      <c r="B77" s="8">
        <f t="shared" si="1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>RANK(B77,$B$1:B$97,0)</f>
        <v>8</v>
      </c>
    </row>
    <row r="78" spans="2:10">
      <c r="B78" s="8">
        <f t="shared" si="1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>RANK(B78,$B$1:B$97,0)</f>
        <v>8</v>
      </c>
    </row>
    <row r="79" spans="2:10">
      <c r="B79" s="8">
        <f t="shared" si="1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>RANK(B79,$B$1:B$97,0)</f>
        <v>8</v>
      </c>
    </row>
    <row r="80" spans="2:10">
      <c r="B80" s="8">
        <f t="shared" si="1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>RANK(B80,$B$1:B$97,0)</f>
        <v>8</v>
      </c>
    </row>
    <row r="81" spans="2:10">
      <c r="B81" s="8">
        <f t="shared" si="1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>RANK(B81,$B$1:B$97,0)</f>
        <v>8</v>
      </c>
    </row>
    <row r="82" spans="2:10">
      <c r="B82" s="8">
        <f t="shared" si="1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>RANK(B82,$B$1:B$97,0)</f>
        <v>8</v>
      </c>
    </row>
    <row r="83" spans="2:10">
      <c r="B83" s="8">
        <f t="shared" si="1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>RANK(B83,$B$1:B$97,0)</f>
        <v>8</v>
      </c>
    </row>
    <row r="84" spans="2:10">
      <c r="B84" s="8">
        <f t="shared" si="1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>RANK(B84,$B$1:B$97,0)</f>
        <v>8</v>
      </c>
    </row>
    <row r="85" spans="2:10">
      <c r="B85" s="8">
        <f t="shared" si="1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>RANK(B85,$B$1:B$97,0)</f>
        <v>8</v>
      </c>
    </row>
    <row r="86" spans="2:10">
      <c r="B86" s="8">
        <f t="shared" si="1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>RANK(B86,$B$1:B$97,0)</f>
        <v>8</v>
      </c>
    </row>
    <row r="87" spans="2:10">
      <c r="B87" s="8">
        <f t="shared" si="1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>RANK(B87,$B$1:B$97,0)</f>
        <v>8</v>
      </c>
    </row>
    <row r="88" spans="2:10">
      <c r="B88" s="8">
        <f t="shared" si="1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>RANK(B88,$B$1:B$97,0)</f>
        <v>8</v>
      </c>
    </row>
    <row r="89" spans="2:10">
      <c r="B89" s="8">
        <f t="shared" si="1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>RANK(B89,$B$1:B$97,0)</f>
        <v>8</v>
      </c>
    </row>
    <row r="90" spans="2:10">
      <c r="B90" s="8">
        <f t="shared" si="1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>RANK(B90,$B$1:B$97,0)</f>
        <v>8</v>
      </c>
    </row>
    <row r="91" spans="2:10">
      <c r="B91" s="8">
        <f t="shared" si="1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>RANK(B91,$B$1:B$97,0)</f>
        <v>8</v>
      </c>
    </row>
    <row r="92" spans="2:10">
      <c r="B92" s="8">
        <f t="shared" si="1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>RANK(B92,$B$1:B$97,0)</f>
        <v>8</v>
      </c>
    </row>
    <row r="93" spans="2:10">
      <c r="B93" s="8">
        <f t="shared" si="1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>RANK(B93,$B$1:B$97,0)</f>
        <v>8</v>
      </c>
    </row>
    <row r="94" spans="2:10">
      <c r="B94" s="8">
        <f t="shared" si="1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>RANK(B94,$B$1:B$97,0)</f>
        <v>8</v>
      </c>
    </row>
    <row r="95" spans="2:10">
      <c r="B95" s="8">
        <f t="shared" si="1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>RANK(B95,$B$1:B$97,0)</f>
        <v>8</v>
      </c>
    </row>
    <row r="96" spans="2:10">
      <c r="B96" s="8">
        <f t="shared" si="1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>RANK(B96,$B$1:B$97,0)</f>
        <v>8</v>
      </c>
    </row>
    <row r="97" spans="2:10">
      <c r="B97" s="8">
        <f t="shared" si="1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>RANK(B97,$B$1:B$97,0)</f>
        <v>8</v>
      </c>
    </row>
    <row r="98" spans="2:10">
      <c r="B98" s="8">
        <f t="shared" si="1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>RANK(B98,$B$1:B$97,0)</f>
        <v>8</v>
      </c>
    </row>
    <row r="99" spans="2:10">
      <c r="B99" s="8">
        <f t="shared" si="1"/>
        <v>0</v>
      </c>
    </row>
    <row r="100" spans="2:10">
      <c r="B100" s="8">
        <f t="shared" si="1"/>
        <v>0</v>
      </c>
    </row>
    <row r="101" spans="2:10">
      <c r="B101" s="8">
        <f t="shared" si="1"/>
        <v>0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98" xr:uid="{00000000-0002-0000-3800-000000000000}">
      <formula1>Grade</formula1>
    </dataValidation>
  </dataValidations>
  <hyperlinks>
    <hyperlink ref="M1" location="'Schedule of Events'!A1" display="'Return to Schedule of Events" xr:uid="{00000000-0004-0000-3800-000000000000}"/>
    <hyperlink ref="M3" location="Participants!A1" display="Add or Update Participants" xr:uid="{00000000-0004-0000-3800-000001000000}"/>
    <hyperlink ref="M4" location="Overall!A1" display="Overall Place and Points" xr:uid="{00000000-0004-0000-3800-000002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3"/>
  <dimension ref="A1:M101"/>
  <sheetViews>
    <sheetView topLeftCell="A8" workbookViewId="0">
      <selection activeCell="M22" sqref="M22"/>
    </sheetView>
  </sheetViews>
  <sheetFormatPr defaultRowHeight="15"/>
  <cols>
    <col min="1" max="1" width="9" style="27" customWidth="1"/>
    <col min="2" max="2" width="17" style="27" bestFit="1" customWidth="1"/>
    <col min="3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3" ht="60">
      <c r="A1" s="9" t="s">
        <v>52</v>
      </c>
      <c r="B1" s="9" t="s">
        <v>209</v>
      </c>
      <c r="C1" s="9" t="s">
        <v>206</v>
      </c>
      <c r="D1" s="9" t="s">
        <v>207</v>
      </c>
      <c r="E1" s="9" t="s">
        <v>208</v>
      </c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3">
      <c r="A2" s="27">
        <v>256</v>
      </c>
      <c r="B2" s="8">
        <f>MAX(C2:E2)</f>
        <v>802</v>
      </c>
      <c r="C2" s="8">
        <v>0</v>
      </c>
      <c r="D2" s="8">
        <v>802</v>
      </c>
      <c r="E2" s="8">
        <v>0</v>
      </c>
      <c r="F2">
        <f>VLOOKUP($A2,Participants!$A:$E,4,FALSE)</f>
        <v>8</v>
      </c>
      <c r="G2" t="str">
        <f>VLOOKUP($A2,Participants!$A:$E,2,FALSE)</f>
        <v>Gabrielle</v>
      </c>
      <c r="H2" t="str">
        <f>VLOOKUP($A2,Participants!$A:$E,3,FALSE)</f>
        <v>Price</v>
      </c>
      <c r="I2" t="str">
        <f>VLOOKUP($A2,Participants!$A:$E,5,FALSE)</f>
        <v>United We Run</v>
      </c>
      <c r="J2">
        <f>RANK(B2,$B$1:$B$97,0)</f>
        <v>14</v>
      </c>
    </row>
    <row r="3" spans="1:13">
      <c r="A3" s="27">
        <v>227</v>
      </c>
      <c r="B3" s="8">
        <f t="shared" ref="B3:B66" si="0">MAX(C3:E3)</f>
        <v>706</v>
      </c>
      <c r="C3" s="8">
        <v>0</v>
      </c>
      <c r="D3" s="8">
        <v>706</v>
      </c>
      <c r="E3" s="8">
        <v>0</v>
      </c>
      <c r="F3">
        <f>VLOOKUP($A3,Participants!$A:$E,4,FALSE)</f>
        <v>8</v>
      </c>
      <c r="G3" t="str">
        <f>VLOOKUP($A3,Participants!$A:$E,2,FALSE)</f>
        <v>Keira</v>
      </c>
      <c r="H3" t="str">
        <f>VLOOKUP($A3,Participants!$A:$E,3,FALSE)</f>
        <v>Chester</v>
      </c>
      <c r="I3" t="str">
        <f>VLOOKUP($A3,Participants!$A:$E,5,FALSE)</f>
        <v>United We Run</v>
      </c>
      <c r="J3">
        <f t="shared" ref="J3:J66" si="1">RANK(B3,$B$1:$B$97,0)</f>
        <v>19</v>
      </c>
      <c r="M3" s="13" t="s">
        <v>116</v>
      </c>
    </row>
    <row r="4" spans="1:13">
      <c r="A4" s="27">
        <v>221</v>
      </c>
      <c r="B4" s="8">
        <f t="shared" si="0"/>
        <v>1110.75</v>
      </c>
      <c r="C4" s="8">
        <v>1110.75</v>
      </c>
      <c r="D4" s="8">
        <v>1103</v>
      </c>
      <c r="E4" s="8">
        <v>1009</v>
      </c>
      <c r="F4">
        <f>VLOOKUP($A4,Participants!$A:$E,4,FALSE)</f>
        <v>7</v>
      </c>
      <c r="G4" t="str">
        <f>VLOOKUP($A4,Participants!$A:$E,2,FALSE)</f>
        <v>Elly</v>
      </c>
      <c r="H4" t="str">
        <f>VLOOKUP($A4,Participants!$A:$E,3,FALSE)</f>
        <v>Agresta</v>
      </c>
      <c r="I4" t="str">
        <f>VLOOKUP($A4,Participants!$A:$E,5,FALSE)</f>
        <v>United We Run</v>
      </c>
      <c r="J4">
        <f t="shared" si="1"/>
        <v>3</v>
      </c>
      <c r="M4" s="13" t="s">
        <v>117</v>
      </c>
    </row>
    <row r="5" spans="1:13">
      <c r="A5" s="27">
        <v>275</v>
      </c>
      <c r="B5" s="8">
        <f t="shared" si="0"/>
        <v>806.75</v>
      </c>
      <c r="C5" s="8">
        <v>803.5</v>
      </c>
      <c r="D5" s="8">
        <v>806.75</v>
      </c>
      <c r="E5" s="8">
        <v>806.5</v>
      </c>
      <c r="F5">
        <f>VLOOKUP($A5,Participants!$A:$E,4,FALSE)</f>
        <v>8</v>
      </c>
      <c r="G5" t="str">
        <f>VLOOKUP($A5,Participants!$A:$E,2,FALSE)</f>
        <v>Lauren</v>
      </c>
      <c r="H5" t="str">
        <f>VLOOKUP($A5,Participants!$A:$E,3,FALSE)</f>
        <v>Bender</v>
      </c>
      <c r="I5" t="str">
        <f>VLOOKUP($A5,Participants!$A:$E,5,FALSE)</f>
        <v>St. Barnabas</v>
      </c>
      <c r="J5">
        <f t="shared" si="1"/>
        <v>12</v>
      </c>
    </row>
    <row r="6" spans="1:13">
      <c r="A6" s="27">
        <v>288</v>
      </c>
      <c r="B6" s="8">
        <f t="shared" si="0"/>
        <v>710.25</v>
      </c>
      <c r="C6" s="8">
        <v>507.25</v>
      </c>
      <c r="D6" s="8">
        <v>702</v>
      </c>
      <c r="E6" s="8">
        <v>710.25</v>
      </c>
      <c r="F6">
        <f>VLOOKUP($A6,Participants!$A:$E,4,FALSE)</f>
        <v>8</v>
      </c>
      <c r="G6" t="str">
        <f>VLOOKUP($A6,Participants!$A:$E,2,FALSE)</f>
        <v>Elizabeth</v>
      </c>
      <c r="H6" t="str">
        <f>VLOOKUP($A6,Participants!$A:$E,3,FALSE)</f>
        <v>McCoy</v>
      </c>
      <c r="I6" t="str">
        <f>VLOOKUP($A6,Participants!$A:$E,5,FALSE)</f>
        <v>St. Barnabas</v>
      </c>
      <c r="J6">
        <f t="shared" si="1"/>
        <v>15</v>
      </c>
    </row>
    <row r="7" spans="1:13">
      <c r="A7" s="27">
        <v>277</v>
      </c>
      <c r="B7" s="8">
        <f t="shared" si="0"/>
        <v>707.25</v>
      </c>
      <c r="C7" s="8">
        <v>707.25</v>
      </c>
      <c r="D7" s="8">
        <v>703</v>
      </c>
      <c r="E7" s="8">
        <v>602</v>
      </c>
      <c r="F7">
        <f>VLOOKUP($A7,Participants!$A:$E,4,FALSE)</f>
        <v>7</v>
      </c>
      <c r="G7" t="str">
        <f>VLOOKUP($A7,Participants!$A:$E,2,FALSE)</f>
        <v>Caroline</v>
      </c>
      <c r="H7" t="str">
        <f>VLOOKUP($A7,Participants!$A:$E,3,FALSE)</f>
        <v>Crews</v>
      </c>
      <c r="I7" t="str">
        <f>VLOOKUP($A7,Participants!$A:$E,5,FALSE)</f>
        <v>St. Barnabas</v>
      </c>
      <c r="J7">
        <f t="shared" si="1"/>
        <v>18</v>
      </c>
    </row>
    <row r="8" spans="1:13">
      <c r="A8" s="27">
        <v>161</v>
      </c>
      <c r="B8" s="8">
        <f t="shared" si="0"/>
        <v>708</v>
      </c>
      <c r="C8" s="8">
        <v>708</v>
      </c>
      <c r="D8" s="8">
        <v>0</v>
      </c>
      <c r="E8" s="8">
        <v>0</v>
      </c>
      <c r="F8">
        <f>VLOOKUP($A8,Participants!$A:$E,4,FALSE)</f>
        <v>8</v>
      </c>
      <c r="G8" t="str">
        <f>VLOOKUP($A8,Participants!$A:$E,2,FALSE)</f>
        <v>Lauren</v>
      </c>
      <c r="H8" t="str">
        <f>VLOOKUP($A8,Participants!$A:$E,3,FALSE)</f>
        <v>Coppinger</v>
      </c>
      <c r="I8" t="str">
        <f>VLOOKUP($A8,Participants!$A:$E,5,FALSE)</f>
        <v>SSFC</v>
      </c>
      <c r="J8">
        <f t="shared" si="1"/>
        <v>16</v>
      </c>
    </row>
    <row r="9" spans="1:13">
      <c r="A9" s="27">
        <v>217</v>
      </c>
      <c r="B9" s="8">
        <f t="shared" si="0"/>
        <v>900</v>
      </c>
      <c r="C9" s="8">
        <v>0</v>
      </c>
      <c r="D9" s="8">
        <v>809.5</v>
      </c>
      <c r="E9" s="8">
        <v>900</v>
      </c>
      <c r="F9">
        <f>VLOOKUP($A9,Participants!$A:$E,4,FALSE)</f>
        <v>7</v>
      </c>
      <c r="G9" t="str">
        <f>VLOOKUP($A9,Participants!$A:$E,2,FALSE)</f>
        <v>Ava</v>
      </c>
      <c r="H9" t="str">
        <f>VLOOKUP($A9,Participants!$A:$E,3,FALSE)</f>
        <v>Young</v>
      </c>
      <c r="I9" t="str">
        <f>VLOOKUP($A9,Participants!$A:$E,5,FALSE)</f>
        <v>SSFC</v>
      </c>
      <c r="J9">
        <f t="shared" si="1"/>
        <v>8</v>
      </c>
    </row>
    <row r="10" spans="1:13">
      <c r="A10" s="27">
        <v>202</v>
      </c>
      <c r="B10" s="8">
        <f t="shared" si="0"/>
        <v>708</v>
      </c>
      <c r="C10" s="8">
        <v>0</v>
      </c>
      <c r="D10" s="8">
        <v>708</v>
      </c>
      <c r="E10" s="8">
        <v>707</v>
      </c>
      <c r="F10">
        <f>VLOOKUP($A10,Participants!$A:$E,4,FALSE)</f>
        <v>7</v>
      </c>
      <c r="G10" t="str">
        <f>VLOOKUP($A10,Participants!$A:$E,2,FALSE)</f>
        <v>Camden</v>
      </c>
      <c r="H10" t="str">
        <f>VLOOKUP($A10,Participants!$A:$E,3,FALSE)</f>
        <v>Timberlake</v>
      </c>
      <c r="I10" t="str">
        <f>VLOOKUP($A10,Participants!$A:$E,5,FALSE)</f>
        <v>SSFC</v>
      </c>
      <c r="J10">
        <f t="shared" si="1"/>
        <v>16</v>
      </c>
    </row>
    <row r="11" spans="1:13">
      <c r="A11" s="27">
        <v>96</v>
      </c>
      <c r="B11" s="8">
        <f t="shared" si="0"/>
        <v>808.5</v>
      </c>
      <c r="C11" s="8">
        <v>808.5</v>
      </c>
      <c r="D11" s="8">
        <v>708.5</v>
      </c>
      <c r="E11" s="8">
        <v>801</v>
      </c>
      <c r="F11">
        <f>VLOOKUP($A11,Participants!$A:$E,4,FALSE)</f>
        <v>8</v>
      </c>
      <c r="G11" t="str">
        <f>VLOOKUP($A11,Participants!$A:$E,2,FALSE)</f>
        <v>Elizabeth</v>
      </c>
      <c r="H11" t="str">
        <f>VLOOKUP($A11,Participants!$A:$E,3,FALSE)</f>
        <v>Nelson</v>
      </c>
      <c r="I11" t="str">
        <f>VLOOKUP($A11,Participants!$A:$E,5,FALSE)</f>
        <v>St Jude</v>
      </c>
      <c r="J11">
        <f t="shared" si="1"/>
        <v>11</v>
      </c>
    </row>
    <row r="12" spans="1:13">
      <c r="A12" s="27">
        <v>134</v>
      </c>
      <c r="B12" s="8">
        <f t="shared" si="0"/>
        <v>700</v>
      </c>
      <c r="C12" s="8">
        <v>500.5</v>
      </c>
      <c r="D12" s="8">
        <v>700</v>
      </c>
      <c r="E12" s="8">
        <v>606.5</v>
      </c>
      <c r="F12">
        <f>VLOOKUP($A12,Participants!$A:$E,4,FALSE)</f>
        <v>7</v>
      </c>
      <c r="G12" t="str">
        <f>VLOOKUP($A12,Participants!$A:$E,2,FALSE)</f>
        <v>Valerie</v>
      </c>
      <c r="H12" t="str">
        <f>VLOOKUP($A12,Participants!$A:$E,3,FALSE)</f>
        <v>Turner</v>
      </c>
      <c r="I12" t="str">
        <f>VLOOKUP($A12,Participants!$A:$E,5,FALSE)</f>
        <v>St Jude</v>
      </c>
      <c r="J12">
        <f t="shared" si="1"/>
        <v>20</v>
      </c>
    </row>
    <row r="13" spans="1:13">
      <c r="A13" s="27">
        <v>50</v>
      </c>
      <c r="B13" s="8">
        <f t="shared" si="0"/>
        <v>804</v>
      </c>
      <c r="C13" s="8">
        <v>804</v>
      </c>
      <c r="D13" s="8">
        <v>705.75</v>
      </c>
      <c r="E13" s="8">
        <v>605.5</v>
      </c>
      <c r="F13">
        <f>VLOOKUP($A13,Participants!$A:$E,4,FALSE)</f>
        <v>7</v>
      </c>
      <c r="G13" t="str">
        <f>VLOOKUP($A13,Participants!$A:$E,2,FALSE)</f>
        <v xml:space="preserve">Shelby </v>
      </c>
      <c r="H13" t="str">
        <f>VLOOKUP($A13,Participants!$A:$E,3,FALSE)</f>
        <v>Hale</v>
      </c>
      <c r="I13" t="str">
        <f>VLOOKUP($A13,Participants!$A:$E,5,FALSE)</f>
        <v>St Jude</v>
      </c>
      <c r="J13">
        <f t="shared" si="1"/>
        <v>13</v>
      </c>
    </row>
    <row r="14" spans="1:13">
      <c r="A14" s="27">
        <v>102</v>
      </c>
      <c r="B14" s="8">
        <f t="shared" si="0"/>
        <v>903</v>
      </c>
      <c r="C14" s="8">
        <v>903</v>
      </c>
      <c r="D14" s="8">
        <v>900</v>
      </c>
      <c r="E14" s="8">
        <v>803</v>
      </c>
      <c r="F14">
        <f>VLOOKUP($A14,Participants!$A:$E,4,FALSE)</f>
        <v>7</v>
      </c>
      <c r="G14" t="str">
        <f>VLOOKUP($A14,Participants!$A:$E,2,FALSE)</f>
        <v xml:space="preserve">Addie </v>
      </c>
      <c r="H14" t="str">
        <f>VLOOKUP($A14,Participants!$A:$E,3,FALSE)</f>
        <v>Phillips</v>
      </c>
      <c r="I14" t="str">
        <f>VLOOKUP($A14,Participants!$A:$E,5,FALSE)</f>
        <v>St Jude</v>
      </c>
      <c r="J14">
        <f t="shared" si="1"/>
        <v>7</v>
      </c>
    </row>
    <row r="15" spans="1:13">
      <c r="A15" s="27">
        <v>138</v>
      </c>
      <c r="B15" s="8">
        <f t="shared" si="0"/>
        <v>505.75</v>
      </c>
      <c r="C15" s="8">
        <v>505.75</v>
      </c>
      <c r="D15" s="8">
        <v>504</v>
      </c>
      <c r="E15" s="8">
        <v>501</v>
      </c>
      <c r="F15">
        <f>VLOOKUP($A15,Participants!$A:$E,4,FALSE)</f>
        <v>7</v>
      </c>
      <c r="G15" t="str">
        <f>VLOOKUP($A15,Participants!$A:$E,2,FALSE)</f>
        <v xml:space="preserve">Josie </v>
      </c>
      <c r="H15" t="str">
        <f>VLOOKUP($A15,Participants!$A:$E,3,FALSE)</f>
        <v>Wilson</v>
      </c>
      <c r="I15" t="str">
        <f>VLOOKUP($A15,Participants!$A:$E,5,FALSE)</f>
        <v>St Jude</v>
      </c>
      <c r="J15">
        <f t="shared" si="1"/>
        <v>21</v>
      </c>
    </row>
    <row r="16" spans="1:13">
      <c r="A16" s="27">
        <v>124</v>
      </c>
      <c r="B16" s="8">
        <f t="shared" si="0"/>
        <v>809</v>
      </c>
      <c r="C16" s="8">
        <v>0</v>
      </c>
      <c r="D16" s="8">
        <v>809</v>
      </c>
      <c r="E16" s="8">
        <v>805</v>
      </c>
      <c r="F16">
        <f>VLOOKUP($A16,Participants!$A:$E,4,FALSE)</f>
        <v>7</v>
      </c>
      <c r="G16" t="str">
        <f>VLOOKUP($A16,Participants!$A:$E,2,FALSE)</f>
        <v>Guadalupe</v>
      </c>
      <c r="H16" t="str">
        <f>VLOOKUP($A16,Participants!$A:$E,3,FALSE)</f>
        <v>Soberanes</v>
      </c>
      <c r="I16" t="str">
        <f>VLOOKUP($A16,Participants!$A:$E,5,FALSE)</f>
        <v>St Jude</v>
      </c>
      <c r="J16">
        <f t="shared" si="1"/>
        <v>10</v>
      </c>
    </row>
    <row r="17" spans="1:10">
      <c r="A17" s="27">
        <v>80</v>
      </c>
      <c r="B17" s="8">
        <f t="shared" si="0"/>
        <v>1205.5</v>
      </c>
      <c r="C17" s="8">
        <v>1104.75</v>
      </c>
      <c r="D17" s="8">
        <v>1102.5</v>
      </c>
      <c r="E17" s="8">
        <v>1205.5</v>
      </c>
      <c r="F17">
        <f>VLOOKUP($A17,Participants!$A:$E,4,FALSE)</f>
        <v>7</v>
      </c>
      <c r="G17" t="str">
        <f>VLOOKUP($A17,Participants!$A:$E,2,FALSE)</f>
        <v>Miriam</v>
      </c>
      <c r="H17" t="str">
        <f>VLOOKUP($A17,Participants!$A:$E,3,FALSE)</f>
        <v>Mappes</v>
      </c>
      <c r="I17" t="str">
        <f>VLOOKUP($A17,Participants!$A:$E,5,FALSE)</f>
        <v>St Jude</v>
      </c>
      <c r="J17">
        <f t="shared" si="1"/>
        <v>1</v>
      </c>
    </row>
    <row r="18" spans="1:10">
      <c r="A18" s="27">
        <v>114</v>
      </c>
      <c r="B18" s="8">
        <f t="shared" si="0"/>
        <v>1004.25</v>
      </c>
      <c r="C18" s="8">
        <v>1004.25</v>
      </c>
      <c r="D18" s="8">
        <v>0</v>
      </c>
      <c r="E18" s="8">
        <v>911</v>
      </c>
      <c r="F18">
        <v>8</v>
      </c>
      <c r="G18" t="s">
        <v>451</v>
      </c>
      <c r="H18" t="s">
        <v>450</v>
      </c>
      <c r="I18" s="27" t="s">
        <v>712</v>
      </c>
      <c r="J18">
        <f t="shared" si="1"/>
        <v>5</v>
      </c>
    </row>
    <row r="19" spans="1:10">
      <c r="A19" s="27">
        <v>119</v>
      </c>
      <c r="B19" s="8">
        <f t="shared" si="0"/>
        <v>905.5</v>
      </c>
      <c r="C19" s="8">
        <v>904.75</v>
      </c>
      <c r="D19" s="8">
        <v>902.25</v>
      </c>
      <c r="E19" s="8">
        <v>905.5</v>
      </c>
      <c r="F19">
        <f>VLOOKUP($A19,Participants!$A:$E,4,FALSE)</f>
        <v>7</v>
      </c>
      <c r="G19" t="str">
        <f>VLOOKUP($A19,Participants!$A:$E,2,FALSE)</f>
        <v xml:space="preserve">Brooklyn </v>
      </c>
      <c r="H19" t="str">
        <f>VLOOKUP($A19,Participants!$A:$E,3,FALSE)</f>
        <v>Seibert</v>
      </c>
      <c r="I19" t="str">
        <f>VLOOKUP($A19,Participants!$A:$E,5,FALSE)</f>
        <v>St Jude</v>
      </c>
      <c r="J19">
        <f t="shared" si="1"/>
        <v>6</v>
      </c>
    </row>
    <row r="20" spans="1:10">
      <c r="A20" s="27">
        <v>118</v>
      </c>
      <c r="B20" s="8">
        <f t="shared" si="0"/>
        <v>1100.5</v>
      </c>
      <c r="C20" s="8">
        <v>1001</v>
      </c>
      <c r="D20" s="8">
        <v>908.5</v>
      </c>
      <c r="E20" s="8">
        <v>1100.5</v>
      </c>
      <c r="F20">
        <f>VLOOKUP($A20,Participants!$A:$E,4,FALSE)</f>
        <v>7</v>
      </c>
      <c r="G20" t="str">
        <f>VLOOKUP($A20,Participants!$A:$E,2,FALSE)</f>
        <v>Lauren</v>
      </c>
      <c r="H20" t="str">
        <f>VLOOKUP($A20,Participants!$A:$E,3,FALSE)</f>
        <v>Schweers</v>
      </c>
      <c r="I20" t="str">
        <f>VLOOKUP($A20,Participants!$A:$E,5,FALSE)</f>
        <v>St Jude</v>
      </c>
      <c r="J20">
        <f t="shared" si="1"/>
        <v>4</v>
      </c>
    </row>
    <row r="21" spans="1:10">
      <c r="A21" s="27">
        <v>13</v>
      </c>
      <c r="B21" s="8">
        <f t="shared" si="0"/>
        <v>1200</v>
      </c>
      <c r="C21" s="8">
        <v>1107</v>
      </c>
      <c r="D21" s="8">
        <v>1200</v>
      </c>
      <c r="E21" s="8">
        <v>1108</v>
      </c>
      <c r="F21">
        <f>VLOOKUP($A21,Participants!$A:$E,4,FALSE)</f>
        <v>8</v>
      </c>
      <c r="G21" t="str">
        <f>VLOOKUP($A21,Participants!$A:$E,2,FALSE)</f>
        <v>Lauren</v>
      </c>
      <c r="H21" t="str">
        <f>VLOOKUP($A21,Participants!$A:$E,3,FALSE)</f>
        <v>Brown</v>
      </c>
      <c r="I21" t="str">
        <f>VLOOKUP($A21,Participants!$A:$E,5,FALSE)</f>
        <v>St Jude</v>
      </c>
      <c r="J21">
        <f t="shared" si="1"/>
        <v>2</v>
      </c>
    </row>
    <row r="22" spans="1:10">
      <c r="A22" s="27">
        <v>251</v>
      </c>
      <c r="B22" s="8">
        <f t="shared" si="0"/>
        <v>811</v>
      </c>
      <c r="C22" s="8">
        <v>811</v>
      </c>
      <c r="D22" s="8">
        <v>810.5</v>
      </c>
      <c r="E22" s="8">
        <v>809.5</v>
      </c>
      <c r="F22">
        <f>VLOOKUP($A22,Participants!$A:$E,4,FALSE)</f>
        <v>7</v>
      </c>
      <c r="G22" t="str">
        <f>VLOOKUP($A22,Participants!$A:$E,2,FALSE)</f>
        <v>Molly</v>
      </c>
      <c r="H22" t="str">
        <f>VLOOKUP($A22,Participants!$A:$E,3,FALSE)</f>
        <v>Mockaitis</v>
      </c>
      <c r="I22" t="str">
        <f>VLOOKUP($A22,Participants!$A:$E,5,FALSE)</f>
        <v>United We Run</v>
      </c>
      <c r="J22">
        <f t="shared" si="1"/>
        <v>9</v>
      </c>
    </row>
    <row r="23" spans="1:10">
      <c r="B23" s="8">
        <f t="shared" si="0"/>
        <v>0</v>
      </c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>
        <f t="shared" si="1"/>
        <v>22</v>
      </c>
    </row>
    <row r="24" spans="1:10">
      <c r="B24" s="8">
        <f t="shared" si="0"/>
        <v>0</v>
      </c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>
        <f t="shared" si="1"/>
        <v>22</v>
      </c>
    </row>
    <row r="25" spans="1:10">
      <c r="B25" s="8">
        <f t="shared" si="0"/>
        <v>0</v>
      </c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>
        <f t="shared" si="1"/>
        <v>22</v>
      </c>
    </row>
    <row r="26" spans="1:10">
      <c r="B26" s="8">
        <f t="shared" si="0"/>
        <v>0</v>
      </c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>
        <f t="shared" si="1"/>
        <v>22</v>
      </c>
    </row>
    <row r="27" spans="1:10">
      <c r="B27" s="8">
        <f t="shared" si="0"/>
        <v>0</v>
      </c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>
        <f t="shared" si="1"/>
        <v>22</v>
      </c>
    </row>
    <row r="28" spans="1:10">
      <c r="B28" s="8">
        <f t="shared" si="0"/>
        <v>0</v>
      </c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>
        <f t="shared" si="1"/>
        <v>22</v>
      </c>
    </row>
    <row r="29" spans="1:10">
      <c r="B29" s="8">
        <f t="shared" si="0"/>
        <v>0</v>
      </c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>
        <f t="shared" si="1"/>
        <v>22</v>
      </c>
    </row>
    <row r="30" spans="1:10">
      <c r="B30" s="8">
        <f t="shared" si="0"/>
        <v>0</v>
      </c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>
        <f t="shared" si="1"/>
        <v>22</v>
      </c>
    </row>
    <row r="31" spans="1:10">
      <c r="B31" s="8">
        <f t="shared" si="0"/>
        <v>0</v>
      </c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>
        <f t="shared" si="1"/>
        <v>22</v>
      </c>
    </row>
    <row r="32" spans="1:10">
      <c r="B32" s="8">
        <f t="shared" si="0"/>
        <v>0</v>
      </c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>
        <f t="shared" si="1"/>
        <v>22</v>
      </c>
    </row>
    <row r="33" spans="2:10">
      <c r="B33" s="8">
        <f t="shared" si="0"/>
        <v>0</v>
      </c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>
        <f t="shared" si="1"/>
        <v>22</v>
      </c>
    </row>
    <row r="34" spans="2:10">
      <c r="B34" s="8">
        <f t="shared" si="0"/>
        <v>0</v>
      </c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>
        <f t="shared" si="1"/>
        <v>22</v>
      </c>
    </row>
    <row r="35" spans="2:10">
      <c r="B35" s="8">
        <f t="shared" si="0"/>
        <v>0</v>
      </c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>
        <f t="shared" si="1"/>
        <v>22</v>
      </c>
    </row>
    <row r="36" spans="2:10">
      <c r="B36" s="8">
        <f t="shared" si="0"/>
        <v>0</v>
      </c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>
        <f t="shared" si="1"/>
        <v>22</v>
      </c>
    </row>
    <row r="37" spans="2:10">
      <c r="B37" s="8">
        <f t="shared" si="0"/>
        <v>0</v>
      </c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>
        <f t="shared" si="1"/>
        <v>22</v>
      </c>
    </row>
    <row r="38" spans="2:10">
      <c r="B38" s="8">
        <f t="shared" si="0"/>
        <v>0</v>
      </c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>
        <f t="shared" si="1"/>
        <v>22</v>
      </c>
    </row>
    <row r="39" spans="2:10">
      <c r="B39" s="8">
        <f t="shared" si="0"/>
        <v>0</v>
      </c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>
        <f t="shared" si="1"/>
        <v>22</v>
      </c>
    </row>
    <row r="40" spans="2:10">
      <c r="B40" s="8">
        <f t="shared" si="0"/>
        <v>0</v>
      </c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>
        <f t="shared" si="1"/>
        <v>22</v>
      </c>
    </row>
    <row r="41" spans="2:10">
      <c r="B41" s="8">
        <f t="shared" si="0"/>
        <v>0</v>
      </c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>
        <f t="shared" si="1"/>
        <v>22</v>
      </c>
    </row>
    <row r="42" spans="2:10">
      <c r="B42" s="8">
        <f t="shared" si="0"/>
        <v>0</v>
      </c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>
        <f t="shared" si="1"/>
        <v>22</v>
      </c>
    </row>
    <row r="43" spans="2:10">
      <c r="B43" s="8">
        <f t="shared" si="0"/>
        <v>0</v>
      </c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>
        <f t="shared" si="1"/>
        <v>22</v>
      </c>
    </row>
    <row r="44" spans="2:10">
      <c r="B44" s="8">
        <f t="shared" si="0"/>
        <v>0</v>
      </c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>
        <f t="shared" si="1"/>
        <v>22</v>
      </c>
    </row>
    <row r="45" spans="2:10">
      <c r="B45" s="8">
        <f t="shared" si="0"/>
        <v>0</v>
      </c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>
        <f t="shared" si="1"/>
        <v>22</v>
      </c>
    </row>
    <row r="46" spans="2:10">
      <c r="B46" s="8">
        <f t="shared" si="0"/>
        <v>0</v>
      </c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>
        <f t="shared" si="1"/>
        <v>22</v>
      </c>
    </row>
    <row r="47" spans="2:10">
      <c r="B47" s="8">
        <f t="shared" si="0"/>
        <v>0</v>
      </c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>
        <f t="shared" si="1"/>
        <v>22</v>
      </c>
    </row>
    <row r="48" spans="2:10">
      <c r="B48" s="8">
        <f t="shared" si="0"/>
        <v>0</v>
      </c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>
        <f t="shared" si="1"/>
        <v>22</v>
      </c>
    </row>
    <row r="49" spans="2:10">
      <c r="B49" s="8">
        <f t="shared" si="0"/>
        <v>0</v>
      </c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>
        <f t="shared" si="1"/>
        <v>22</v>
      </c>
    </row>
    <row r="50" spans="2:10">
      <c r="B50" s="8">
        <f t="shared" si="0"/>
        <v>0</v>
      </c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>
        <f t="shared" si="1"/>
        <v>22</v>
      </c>
    </row>
    <row r="51" spans="2:10">
      <c r="B51" s="8">
        <f t="shared" si="0"/>
        <v>0</v>
      </c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>
        <f t="shared" si="1"/>
        <v>22</v>
      </c>
    </row>
    <row r="52" spans="2:10">
      <c r="B52" s="8">
        <f t="shared" si="0"/>
        <v>0</v>
      </c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>
        <f t="shared" si="1"/>
        <v>22</v>
      </c>
    </row>
    <row r="53" spans="2:10">
      <c r="B53" s="8">
        <f t="shared" si="0"/>
        <v>0</v>
      </c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>
        <f t="shared" si="1"/>
        <v>22</v>
      </c>
    </row>
    <row r="54" spans="2:10">
      <c r="B54" s="8">
        <f t="shared" si="0"/>
        <v>0</v>
      </c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>
        <f t="shared" si="1"/>
        <v>22</v>
      </c>
    </row>
    <row r="55" spans="2:10">
      <c r="B55" s="8">
        <f t="shared" si="0"/>
        <v>0</v>
      </c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>
        <f t="shared" si="1"/>
        <v>22</v>
      </c>
    </row>
    <row r="56" spans="2:10">
      <c r="B56" s="8">
        <f t="shared" si="0"/>
        <v>0</v>
      </c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>
        <f t="shared" si="1"/>
        <v>22</v>
      </c>
    </row>
    <row r="57" spans="2:10">
      <c r="B57" s="8">
        <f t="shared" si="0"/>
        <v>0</v>
      </c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>
        <f t="shared" si="1"/>
        <v>22</v>
      </c>
    </row>
    <row r="58" spans="2:10">
      <c r="B58" s="8">
        <f t="shared" si="0"/>
        <v>0</v>
      </c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>
        <f t="shared" si="1"/>
        <v>22</v>
      </c>
    </row>
    <row r="59" spans="2:10">
      <c r="B59" s="8">
        <f t="shared" si="0"/>
        <v>0</v>
      </c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>
        <f t="shared" si="1"/>
        <v>22</v>
      </c>
    </row>
    <row r="60" spans="2:10">
      <c r="B60" s="8">
        <f t="shared" si="0"/>
        <v>0</v>
      </c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>
        <f t="shared" si="1"/>
        <v>22</v>
      </c>
    </row>
    <row r="61" spans="2:10">
      <c r="B61" s="8">
        <f t="shared" si="0"/>
        <v>0</v>
      </c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>
        <f t="shared" si="1"/>
        <v>22</v>
      </c>
    </row>
    <row r="62" spans="2:10">
      <c r="B62" s="8">
        <f t="shared" si="0"/>
        <v>0</v>
      </c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>
        <f t="shared" si="1"/>
        <v>22</v>
      </c>
    </row>
    <row r="63" spans="2:10">
      <c r="B63" s="8">
        <f t="shared" si="0"/>
        <v>0</v>
      </c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>
        <f t="shared" si="1"/>
        <v>22</v>
      </c>
    </row>
    <row r="64" spans="2:10">
      <c r="B64" s="8">
        <f t="shared" si="0"/>
        <v>0</v>
      </c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>
        <f t="shared" si="1"/>
        <v>22</v>
      </c>
    </row>
    <row r="65" spans="2:10">
      <c r="B65" s="8">
        <f t="shared" si="0"/>
        <v>0</v>
      </c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>
        <f t="shared" si="1"/>
        <v>22</v>
      </c>
    </row>
    <row r="66" spans="2:10">
      <c r="B66" s="8">
        <f t="shared" si="0"/>
        <v>0</v>
      </c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>
        <f t="shared" si="1"/>
        <v>22</v>
      </c>
    </row>
    <row r="67" spans="2:10">
      <c r="B67" s="8">
        <f t="shared" ref="B67:B101" si="2">MAX(C67:E67)</f>
        <v>0</v>
      </c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>
        <f t="shared" ref="J67:J101" si="3">RANK(B67,$B$1:$B$97,0)</f>
        <v>22</v>
      </c>
    </row>
    <row r="68" spans="2:10">
      <c r="B68" s="8">
        <f t="shared" si="2"/>
        <v>0</v>
      </c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>
        <f t="shared" si="3"/>
        <v>22</v>
      </c>
    </row>
    <row r="69" spans="2:10">
      <c r="B69" s="8">
        <f t="shared" si="2"/>
        <v>0</v>
      </c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>
        <f t="shared" si="3"/>
        <v>22</v>
      </c>
    </row>
    <row r="70" spans="2:10">
      <c r="B70" s="8">
        <f t="shared" si="2"/>
        <v>0</v>
      </c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>
        <f t="shared" si="3"/>
        <v>22</v>
      </c>
    </row>
    <row r="71" spans="2:10">
      <c r="B71" s="8">
        <f t="shared" si="2"/>
        <v>0</v>
      </c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>
        <f t="shared" si="3"/>
        <v>22</v>
      </c>
    </row>
    <row r="72" spans="2:10">
      <c r="B72" s="8">
        <f t="shared" si="2"/>
        <v>0</v>
      </c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>
        <f t="shared" si="3"/>
        <v>22</v>
      </c>
    </row>
    <row r="73" spans="2:10">
      <c r="B73" s="8">
        <f t="shared" si="2"/>
        <v>0</v>
      </c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>
        <f t="shared" si="3"/>
        <v>22</v>
      </c>
    </row>
    <row r="74" spans="2:10">
      <c r="B74" s="8">
        <f t="shared" si="2"/>
        <v>0</v>
      </c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>
        <f t="shared" si="3"/>
        <v>22</v>
      </c>
    </row>
    <row r="75" spans="2:10">
      <c r="B75" s="8">
        <f t="shared" si="2"/>
        <v>0</v>
      </c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>
        <f t="shared" si="3"/>
        <v>22</v>
      </c>
    </row>
    <row r="76" spans="2:10">
      <c r="B76" s="8">
        <f t="shared" si="2"/>
        <v>0</v>
      </c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>
        <f t="shared" si="3"/>
        <v>22</v>
      </c>
    </row>
    <row r="77" spans="2:10">
      <c r="B77" s="8">
        <f t="shared" si="2"/>
        <v>0</v>
      </c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>
        <f t="shared" si="3"/>
        <v>22</v>
      </c>
    </row>
    <row r="78" spans="2:10">
      <c r="B78" s="8">
        <f t="shared" si="2"/>
        <v>0</v>
      </c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>
        <f t="shared" si="3"/>
        <v>22</v>
      </c>
    </row>
    <row r="79" spans="2:10">
      <c r="B79" s="8">
        <f t="shared" si="2"/>
        <v>0</v>
      </c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>
        <f t="shared" si="3"/>
        <v>22</v>
      </c>
    </row>
    <row r="80" spans="2:10">
      <c r="B80" s="8">
        <f t="shared" si="2"/>
        <v>0</v>
      </c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>
        <f t="shared" si="3"/>
        <v>22</v>
      </c>
    </row>
    <row r="81" spans="2:10">
      <c r="B81" s="8">
        <f t="shared" si="2"/>
        <v>0</v>
      </c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>
        <f t="shared" si="3"/>
        <v>22</v>
      </c>
    </row>
    <row r="82" spans="2:10">
      <c r="B82" s="8">
        <f t="shared" si="2"/>
        <v>0</v>
      </c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>
        <f t="shared" si="3"/>
        <v>22</v>
      </c>
    </row>
    <row r="83" spans="2:10">
      <c r="B83" s="8">
        <f t="shared" si="2"/>
        <v>0</v>
      </c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>
        <f t="shared" si="3"/>
        <v>22</v>
      </c>
    </row>
    <row r="84" spans="2:10">
      <c r="B84" s="8">
        <f t="shared" si="2"/>
        <v>0</v>
      </c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>
        <f t="shared" si="3"/>
        <v>22</v>
      </c>
    </row>
    <row r="85" spans="2:10">
      <c r="B85" s="8">
        <f t="shared" si="2"/>
        <v>0</v>
      </c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>
        <f t="shared" si="3"/>
        <v>22</v>
      </c>
    </row>
    <row r="86" spans="2:10">
      <c r="B86" s="8">
        <f t="shared" si="2"/>
        <v>0</v>
      </c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>
        <f t="shared" si="3"/>
        <v>22</v>
      </c>
    </row>
    <row r="87" spans="2:10">
      <c r="B87" s="8">
        <f t="shared" si="2"/>
        <v>0</v>
      </c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>
        <f t="shared" si="3"/>
        <v>22</v>
      </c>
    </row>
    <row r="88" spans="2:10">
      <c r="B88" s="8">
        <f t="shared" si="2"/>
        <v>0</v>
      </c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>
        <f t="shared" si="3"/>
        <v>22</v>
      </c>
    </row>
    <row r="89" spans="2:10">
      <c r="B89" s="8">
        <f t="shared" si="2"/>
        <v>0</v>
      </c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>
        <f t="shared" si="3"/>
        <v>22</v>
      </c>
    </row>
    <row r="90" spans="2:10">
      <c r="B90" s="8">
        <f t="shared" si="2"/>
        <v>0</v>
      </c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>
        <f t="shared" si="3"/>
        <v>22</v>
      </c>
    </row>
    <row r="91" spans="2:10">
      <c r="B91" s="8">
        <f t="shared" si="2"/>
        <v>0</v>
      </c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>
        <f t="shared" si="3"/>
        <v>22</v>
      </c>
    </row>
    <row r="92" spans="2:10">
      <c r="B92" s="8">
        <f t="shared" si="2"/>
        <v>0</v>
      </c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>
        <f t="shared" si="3"/>
        <v>22</v>
      </c>
    </row>
    <row r="93" spans="2:10">
      <c r="B93" s="8">
        <f t="shared" si="2"/>
        <v>0</v>
      </c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>
        <f t="shared" si="3"/>
        <v>22</v>
      </c>
    </row>
    <row r="94" spans="2:10">
      <c r="B94" s="8">
        <f t="shared" si="2"/>
        <v>0</v>
      </c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>
        <f t="shared" si="3"/>
        <v>22</v>
      </c>
    </row>
    <row r="95" spans="2:10">
      <c r="B95" s="8">
        <f t="shared" si="2"/>
        <v>0</v>
      </c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>
        <f t="shared" si="3"/>
        <v>22</v>
      </c>
    </row>
    <row r="96" spans="2:10">
      <c r="B96" s="8">
        <f t="shared" si="2"/>
        <v>0</v>
      </c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>
        <f t="shared" si="3"/>
        <v>22</v>
      </c>
    </row>
    <row r="97" spans="2:10">
      <c r="B97" s="8">
        <f t="shared" si="2"/>
        <v>0</v>
      </c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>
        <f t="shared" si="3"/>
        <v>22</v>
      </c>
    </row>
    <row r="98" spans="2:10">
      <c r="B98" s="8">
        <f t="shared" si="2"/>
        <v>0</v>
      </c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>
        <f t="shared" si="3"/>
        <v>22</v>
      </c>
    </row>
    <row r="99" spans="2:10">
      <c r="B99" s="8">
        <f t="shared" si="2"/>
        <v>0</v>
      </c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>
        <f t="shared" si="3"/>
        <v>22</v>
      </c>
    </row>
    <row r="100" spans="2:10">
      <c r="B100" s="8">
        <f t="shared" si="2"/>
        <v>0</v>
      </c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>
        <f t="shared" si="3"/>
        <v>22</v>
      </c>
    </row>
    <row r="101" spans="2:10">
      <c r="B101" s="8">
        <f t="shared" si="2"/>
        <v>0</v>
      </c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>
        <f t="shared" si="3"/>
        <v>22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3900-000000000000}">
      <formula1>Grade</formula1>
    </dataValidation>
  </dataValidations>
  <hyperlinks>
    <hyperlink ref="M1" location="'Schedule of Events'!A1" display="'Return to Schedule of Events" xr:uid="{00000000-0004-0000-3900-000000000000}"/>
    <hyperlink ref="M3" location="Participants!A1" display="Add or Update Participants" xr:uid="{00000000-0004-0000-3900-000001000000}"/>
    <hyperlink ref="M4" location="Overall!A1" display="Overall Place and Points" xr:uid="{00000000-0004-0000-39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N35"/>
  <sheetViews>
    <sheetView topLeftCell="A4" zoomScale="85" zoomScaleNormal="85" workbookViewId="0">
      <selection activeCell="M25" sqref="M25"/>
    </sheetView>
  </sheetViews>
  <sheetFormatPr defaultRowHeight="15"/>
  <cols>
    <col min="1" max="1" width="14.42578125" style="27" customWidth="1"/>
    <col min="2" max="2" width="10.140625" style="27" customWidth="1"/>
    <col min="3" max="3" width="0.140625" style="27" customWidth="1"/>
    <col min="4" max="4" width="11.140625" customWidth="1"/>
    <col min="5" max="5" width="6.42578125" bestFit="1" customWidth="1"/>
    <col min="6" max="6" width="8.5703125" bestFit="1" customWidth="1"/>
    <col min="7" max="7" width="10.28515625" bestFit="1" customWidth="1"/>
    <col min="8" max="8" width="15.140625" bestFit="1" customWidth="1"/>
    <col min="9" max="9" width="5.140625" bestFit="1" customWidth="1"/>
    <col min="10" max="10" width="10.28515625" bestFit="1" customWidth="1"/>
    <col min="11" max="11" width="12.5703125" bestFit="1" customWidth="1"/>
    <col min="13" max="13" width="23.28515625" bestFit="1" customWidth="1"/>
    <col min="14" max="14" width="9.28515625" customWidth="1"/>
  </cols>
  <sheetData>
    <row r="1" spans="1:14">
      <c r="A1" s="3" t="s">
        <v>52</v>
      </c>
      <c r="B1" s="3" t="s">
        <v>199</v>
      </c>
      <c r="C1" s="3" t="s">
        <v>198</v>
      </c>
      <c r="D1" s="3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L1" s="2" t="s">
        <v>131</v>
      </c>
      <c r="M1" s="12" t="s">
        <v>84</v>
      </c>
    </row>
    <row r="2" spans="1:14">
      <c r="A2" s="27">
        <v>163</v>
      </c>
      <c r="B2" s="11"/>
      <c r="C2" s="11">
        <v>3.5282407407407411E-3</v>
      </c>
      <c r="D2" s="11">
        <v>3.5282407407407411E-3</v>
      </c>
      <c r="E2">
        <f>VLOOKUP($A2,Participants!$A:$E,4,FALSE)</f>
        <v>7</v>
      </c>
      <c r="F2" t="str">
        <f>VLOOKUP($A2,Participants!$A:$E,2,FALSE)</f>
        <v>Cameron</v>
      </c>
      <c r="G2" t="str">
        <f>VLOOKUP($A2,Participants!$A:$E,3,FALSE)</f>
        <v>Cox</v>
      </c>
      <c r="H2" t="str">
        <f>VLOOKUP($A2,Participants!$A:$E,5,FALSE)</f>
        <v>SSFC</v>
      </c>
      <c r="I2">
        <v>1</v>
      </c>
      <c r="K2" s="27">
        <f>RANK(D2,$D$2:$D$84,1)</f>
        <v>1</v>
      </c>
      <c r="L2" t="str">
        <f>VLOOKUP(A2,Participants!A:G,7,FALSE)</f>
        <v>Cadet</v>
      </c>
      <c r="M2" s="13" t="s">
        <v>116</v>
      </c>
      <c r="N2" s="40"/>
    </row>
    <row r="3" spans="1:14">
      <c r="A3" s="27">
        <v>59</v>
      </c>
      <c r="B3" s="11"/>
      <c r="C3" s="11">
        <v>4.7546296296296296E-4</v>
      </c>
      <c r="D3" s="11">
        <v>4.0370370370370369E-3</v>
      </c>
      <c r="E3">
        <f>VLOOKUP($A3,Participants!$A:$E,4,FALSE)</f>
        <v>7</v>
      </c>
      <c r="F3" t="str">
        <f>VLOOKUP($A3,Participants!$A:$E,2,FALSE)</f>
        <v xml:space="preserve">Ben </v>
      </c>
      <c r="G3" t="str">
        <f>VLOOKUP($A3,Participants!$A:$E,3,FALSE)</f>
        <v>Kauffman</v>
      </c>
      <c r="H3" t="str">
        <f>VLOOKUP($A3,Participants!$A:$E,5,FALSE)</f>
        <v>St Jude</v>
      </c>
      <c r="I3">
        <v>1</v>
      </c>
      <c r="J3" s="27"/>
      <c r="K3" s="27">
        <f>RANK(D3,$D$2:$D$84,1)</f>
        <v>2</v>
      </c>
      <c r="L3" t="str">
        <f>VLOOKUP(A3,Participants!A:G,7,FALSE)</f>
        <v>Cadet</v>
      </c>
      <c r="M3" s="13" t="s">
        <v>117</v>
      </c>
      <c r="N3" s="40"/>
    </row>
    <row r="4" spans="1:14">
      <c r="A4" s="27">
        <v>143</v>
      </c>
      <c r="B4" s="11"/>
      <c r="C4" s="11">
        <v>5.4861111111111111E-5</v>
      </c>
      <c r="D4" s="11">
        <v>4.0918981481481483E-3</v>
      </c>
      <c r="E4">
        <f>VLOOKUP($A4,Participants!$A:$E,4,FALSE)</f>
        <v>8</v>
      </c>
      <c r="F4" t="str">
        <f>VLOOKUP($A4,Participants!$A:$E,2,FALSE)</f>
        <v>Nick</v>
      </c>
      <c r="G4" t="str">
        <f>VLOOKUP($A4,Participants!$A:$E,3,FALSE)</f>
        <v>Jackson</v>
      </c>
      <c r="H4" t="str">
        <f>VLOOKUP($A4,Participants!$A:$E,5,FALSE)</f>
        <v>OLG</v>
      </c>
      <c r="I4">
        <v>1</v>
      </c>
      <c r="J4" s="27"/>
      <c r="K4" s="27">
        <f>RANK(D4,$D$2:$D$84,1)</f>
        <v>3</v>
      </c>
      <c r="L4" t="str">
        <f>VLOOKUP(A4,Participants!A:G,7,FALSE)</f>
        <v>Cadet</v>
      </c>
      <c r="N4" s="40"/>
    </row>
    <row r="5" spans="1:14">
      <c r="A5" s="27">
        <v>216</v>
      </c>
      <c r="B5" s="11"/>
      <c r="C5" s="11">
        <v>1.5162037037037038E-5</v>
      </c>
      <c r="D5" s="11">
        <v>4.1070601851851849E-3</v>
      </c>
      <c r="E5">
        <f>VLOOKUP($A5,Participants!$A:$E,4,FALSE)</f>
        <v>7</v>
      </c>
      <c r="F5" t="str">
        <f>VLOOKUP($A5,Participants!$A:$E,2,FALSE)</f>
        <v>Nicholas</v>
      </c>
      <c r="G5" t="str">
        <f>VLOOKUP($A5,Participants!$A:$E,3,FALSE)</f>
        <v>Woodburn</v>
      </c>
      <c r="H5" t="str">
        <f>VLOOKUP($A5,Participants!$A:$E,5,FALSE)</f>
        <v>SSFC</v>
      </c>
      <c r="I5">
        <v>1</v>
      </c>
      <c r="J5" s="27"/>
      <c r="K5" s="27">
        <f>RANK(D5,$D$2:$D$84,1)</f>
        <v>4</v>
      </c>
      <c r="L5" t="str">
        <f>VLOOKUP(A5,Participants!A:G,7,FALSE)</f>
        <v>Cadet</v>
      </c>
      <c r="M5" s="69" t="s">
        <v>203</v>
      </c>
      <c r="N5" s="40"/>
    </row>
    <row r="6" spans="1:14">
      <c r="A6" s="27">
        <v>89</v>
      </c>
      <c r="B6" s="11"/>
      <c r="C6" s="11">
        <v>1.0347222222222221E-4</v>
      </c>
      <c r="D6" s="11">
        <v>4.2106481481481483E-3</v>
      </c>
      <c r="E6">
        <f>VLOOKUP($A6,Participants!$A:$E,4,FALSE)</f>
        <v>8</v>
      </c>
      <c r="F6" t="str">
        <f>VLOOKUP($A6,Participants!$A:$E,2,FALSE)</f>
        <v>Brandon</v>
      </c>
      <c r="G6" t="str">
        <f>VLOOKUP($A6,Participants!$A:$E,3,FALSE)</f>
        <v>Mejia-Herrera</v>
      </c>
      <c r="H6" t="str">
        <f>VLOOKUP($A6,Participants!$A:$E,5,FALSE)</f>
        <v>St Jude</v>
      </c>
      <c r="I6">
        <v>1</v>
      </c>
      <c r="J6" s="27"/>
      <c r="K6" s="27">
        <f t="shared" ref="K6:K11" si="0">RANK(D5,$D$2:$D$84,1)</f>
        <v>4</v>
      </c>
      <c r="L6" t="str">
        <f>VLOOKUP(A6,Participants!A:G,7,FALSE)</f>
        <v>Cadet</v>
      </c>
      <c r="M6" s="69" t="s">
        <v>204</v>
      </c>
      <c r="N6" s="40"/>
    </row>
    <row r="7" spans="1:14">
      <c r="A7" s="27">
        <v>17</v>
      </c>
      <c r="B7" s="11"/>
      <c r="C7" s="11">
        <v>1.0115740740740741E-4</v>
      </c>
      <c r="D7" s="11">
        <v>4.3118055555555557E-3</v>
      </c>
      <c r="E7">
        <f>VLOOKUP($A7,Participants!$A:$E,4,FALSE)</f>
        <v>7</v>
      </c>
      <c r="F7" t="str">
        <f>VLOOKUP($A7,Participants!$A:$E,2,FALSE)</f>
        <v>Emmett</v>
      </c>
      <c r="G7" t="str">
        <f>VLOOKUP($A7,Participants!$A:$E,3,FALSE)</f>
        <v>Burkhardt</v>
      </c>
      <c r="H7" t="str">
        <f>VLOOKUP($A7,Participants!$A:$E,5,FALSE)</f>
        <v>St Jude</v>
      </c>
      <c r="I7">
        <v>1</v>
      </c>
      <c r="J7" s="27"/>
      <c r="K7" s="27">
        <f t="shared" si="0"/>
        <v>5</v>
      </c>
      <c r="L7" t="str">
        <f>VLOOKUP(A7,Participants!A:G,7,FALSE)</f>
        <v>Cadet</v>
      </c>
      <c r="M7" s="69" t="s">
        <v>201</v>
      </c>
      <c r="N7" s="40"/>
    </row>
    <row r="8" spans="1:14">
      <c r="A8" s="27">
        <v>298</v>
      </c>
      <c r="B8" s="11"/>
      <c r="C8" s="11">
        <v>8.4259259259259251E-5</v>
      </c>
      <c r="D8" s="11">
        <v>4.3961805555555551E-3</v>
      </c>
      <c r="E8">
        <f>VLOOKUP($A8,Participants!$A:$E,4,FALSE)</f>
        <v>7</v>
      </c>
      <c r="F8" t="str">
        <f>VLOOKUP($A8,Participants!$A:$E,2,FALSE)</f>
        <v>AJ</v>
      </c>
      <c r="G8" t="str">
        <f>VLOOKUP($A8,Participants!$A:$E,3,FALSE)</f>
        <v>Morris</v>
      </c>
      <c r="H8" t="str">
        <f>VLOOKUP($A8,Participants!$A:$E,5,FALSE)</f>
        <v>St. Barnabas</v>
      </c>
      <c r="I8">
        <v>1</v>
      </c>
      <c r="J8" s="27"/>
      <c r="K8" s="27">
        <f t="shared" si="0"/>
        <v>6</v>
      </c>
      <c r="L8" t="str">
        <f>VLOOKUP(A8,Participants!A:G,7,FALSE)</f>
        <v>Cadet</v>
      </c>
      <c r="M8" s="69" t="s">
        <v>202</v>
      </c>
      <c r="N8" s="40"/>
    </row>
    <row r="9" spans="1:14">
      <c r="A9" s="27">
        <v>125</v>
      </c>
      <c r="B9" s="11"/>
      <c r="C9" s="11">
        <v>8.0555555555555556E-5</v>
      </c>
      <c r="D9" s="11">
        <v>4.476736111111111E-3</v>
      </c>
      <c r="E9">
        <f>VLOOKUP($A9,Participants!$A:$E,4,FALSE)</f>
        <v>7</v>
      </c>
      <c r="F9" t="str">
        <f>VLOOKUP($A9,Participants!$A:$E,2,FALSE)</f>
        <v>Charlie</v>
      </c>
      <c r="G9" t="str">
        <f>VLOOKUP($A9,Participants!$A:$E,3,FALSE)</f>
        <v>Spearing</v>
      </c>
      <c r="H9" t="str">
        <f>VLOOKUP($A9,Participants!$A:$E,5,FALSE)</f>
        <v>St Jude</v>
      </c>
      <c r="I9">
        <v>1</v>
      </c>
      <c r="J9" s="27"/>
      <c r="K9" s="27">
        <f t="shared" si="0"/>
        <v>7</v>
      </c>
      <c r="L9" t="str">
        <f>VLOOKUP(A9,Participants!A:G,7,FALSE)</f>
        <v>Cadet</v>
      </c>
      <c r="M9" s="69" t="s">
        <v>225</v>
      </c>
      <c r="N9" s="40"/>
    </row>
    <row r="10" spans="1:14">
      <c r="A10" s="27">
        <v>245</v>
      </c>
      <c r="B10" s="11"/>
      <c r="C10" s="11">
        <v>4.1550925925925918E-5</v>
      </c>
      <c r="D10" s="11">
        <v>4.5184027777777783E-3</v>
      </c>
      <c r="E10">
        <f>VLOOKUP($A10,Participants!$A:$E,4,FALSE)</f>
        <v>7</v>
      </c>
      <c r="F10" t="str">
        <f>VLOOKUP($A10,Participants!$A:$E,2,FALSE)</f>
        <v>Isaiah</v>
      </c>
      <c r="G10" t="str">
        <f>VLOOKUP($A10,Participants!$A:$E,3,FALSE)</f>
        <v>Littell</v>
      </c>
      <c r="H10" t="str">
        <f>VLOOKUP($A10,Participants!$A:$E,5,FALSE)</f>
        <v>United We Run</v>
      </c>
      <c r="I10">
        <v>1</v>
      </c>
      <c r="J10" s="27"/>
      <c r="K10" s="27">
        <f t="shared" si="0"/>
        <v>8</v>
      </c>
      <c r="L10" t="str">
        <f>VLOOKUP(A10,Participants!A:G,7,FALSE)</f>
        <v>Cadet</v>
      </c>
      <c r="N10" s="40"/>
    </row>
    <row r="11" spans="1:14">
      <c r="A11" s="27">
        <v>165</v>
      </c>
      <c r="B11" s="11"/>
      <c r="C11" s="11">
        <v>9.3981481481481468E-5</v>
      </c>
      <c r="D11" s="11">
        <v>4.6123842592592596E-3</v>
      </c>
      <c r="E11">
        <f>VLOOKUP($A11,Participants!$A:$E,4,FALSE)</f>
        <v>7</v>
      </c>
      <c r="F11" t="str">
        <f>VLOOKUP($A11,Participants!$A:$E,2,FALSE)</f>
        <v xml:space="preserve">Anthony </v>
      </c>
      <c r="G11" t="str">
        <f>VLOOKUP($A11,Participants!$A:$E,3,FALSE)</f>
        <v>Cuadros</v>
      </c>
      <c r="H11" t="str">
        <f>VLOOKUP($A11,Participants!$A:$E,5,FALSE)</f>
        <v>SSFC</v>
      </c>
      <c r="I11">
        <v>1</v>
      </c>
      <c r="J11" s="27"/>
      <c r="K11" s="27">
        <f t="shared" si="0"/>
        <v>9</v>
      </c>
      <c r="L11" t="str">
        <f>VLOOKUP(A11,Participants!A:G,7,FALSE)</f>
        <v>Cadet</v>
      </c>
      <c r="N11" s="40"/>
    </row>
    <row r="12" spans="1:14">
      <c r="B12" s="11"/>
      <c r="C12" s="11">
        <v>1.2465277777777776E-4</v>
      </c>
      <c r="D12" s="11"/>
      <c r="J12" s="27"/>
      <c r="K12" s="27"/>
      <c r="N12" s="40"/>
    </row>
    <row r="13" spans="1:14">
      <c r="A13" s="27">
        <v>152</v>
      </c>
      <c r="B13" s="11"/>
      <c r="C13" s="11">
        <v>1.2407407407407408E-4</v>
      </c>
      <c r="D13" s="11">
        <v>4.737037037037037E-3</v>
      </c>
      <c r="E13">
        <f>VLOOKUP($A13,Participants!$A:$E,4,FALSE)</f>
        <v>6</v>
      </c>
      <c r="F13" t="str">
        <f>VLOOKUP($A13,Participants!$A:$E,2,FALSE)</f>
        <v>Gabe</v>
      </c>
      <c r="G13" t="str">
        <f>VLOOKUP($A13,Participants!$A:$E,3,FALSE)</f>
        <v>Argiris</v>
      </c>
      <c r="H13" t="str">
        <f>VLOOKUP($A13,Participants!$A:$E,5,FALSE)</f>
        <v>SSFC</v>
      </c>
      <c r="I13">
        <v>1</v>
      </c>
      <c r="J13" s="27"/>
      <c r="K13" s="27">
        <v>1</v>
      </c>
      <c r="L13" t="str">
        <f>VLOOKUP(A13,Participants!A:G,7,FALSE)</f>
        <v>56</v>
      </c>
      <c r="N13" s="40"/>
    </row>
    <row r="14" spans="1:14">
      <c r="A14" s="27">
        <v>46</v>
      </c>
      <c r="B14" s="11"/>
      <c r="C14" s="11">
        <v>1.8518518518518517E-6</v>
      </c>
      <c r="D14" s="11">
        <v>4.8611111111111112E-3</v>
      </c>
      <c r="E14">
        <f>VLOOKUP($A14,Participants!$A:$E,4,FALSE)</f>
        <v>6</v>
      </c>
      <c r="F14" t="str">
        <f>VLOOKUP($A14,Participants!$A:$E,2,FALSE)</f>
        <v>Cesar</v>
      </c>
      <c r="G14" t="str">
        <f>VLOOKUP($A14,Participants!$A:$E,3,FALSE)</f>
        <v>Green</v>
      </c>
      <c r="H14" t="str">
        <f>VLOOKUP($A14,Participants!$A:$E,5,FALSE)</f>
        <v>St Jude</v>
      </c>
      <c r="I14">
        <v>1</v>
      </c>
      <c r="J14" s="27"/>
      <c r="K14" s="27">
        <v>2</v>
      </c>
      <c r="L14" t="str">
        <f>VLOOKUP(A14,Participants!A:G,7,FALSE)</f>
        <v>56</v>
      </c>
      <c r="N14" s="40"/>
    </row>
    <row r="15" spans="1:14">
      <c r="A15" s="27">
        <v>254</v>
      </c>
      <c r="B15" s="11"/>
      <c r="C15" s="11">
        <v>6.2152777777777768E-5</v>
      </c>
      <c r="D15" s="11">
        <v>4.9244212962962965E-3</v>
      </c>
      <c r="E15">
        <f>VLOOKUP($A15,Participants!$A:$E,4,FALSE)</f>
        <v>6</v>
      </c>
      <c r="F15" t="str">
        <f>VLOOKUP($A15,Participants!$A:$E,2,FALSE)</f>
        <v>Jonah</v>
      </c>
      <c r="G15" t="str">
        <f>VLOOKUP($A15,Participants!$A:$E,3,FALSE)</f>
        <v>Odum</v>
      </c>
      <c r="H15" t="str">
        <f>VLOOKUP($A15,Participants!$A:$E,5,FALSE)</f>
        <v>United We Run</v>
      </c>
      <c r="I15">
        <v>1</v>
      </c>
      <c r="J15" s="27"/>
      <c r="K15" s="27">
        <v>3</v>
      </c>
      <c r="L15" s="27" t="str">
        <f>VLOOKUP(A15,Participants!A:G,7,FALSE)</f>
        <v>56</v>
      </c>
      <c r="M15" s="69" t="s">
        <v>226</v>
      </c>
      <c r="N15" s="40"/>
    </row>
    <row r="16" spans="1:14" s="27" customFormat="1">
      <c r="A16" s="27">
        <v>303</v>
      </c>
      <c r="B16" s="11"/>
      <c r="C16" s="11">
        <v>2.3726851851851847E-5</v>
      </c>
      <c r="D16" s="11">
        <v>5.2099537037037036E-3</v>
      </c>
      <c r="E16">
        <f>VLOOKUP($A16,Participants!$A:$E,4,FALSE)</f>
        <v>6</v>
      </c>
      <c r="F16" t="str">
        <f>VLOOKUP($A16,Participants!$A:$E,2,FALSE)</f>
        <v>Mason</v>
      </c>
      <c r="G16" t="str">
        <f>VLOOKUP($A16,Participants!$A:$E,3,FALSE)</f>
        <v>Schnarr</v>
      </c>
      <c r="H16" t="str">
        <f>VLOOKUP($A16,Participants!$A:$E,5,FALSE)</f>
        <v>St. Barnabas</v>
      </c>
      <c r="I16" s="27">
        <v>1</v>
      </c>
      <c r="K16" s="27">
        <v>4</v>
      </c>
      <c r="L16" t="str">
        <f>VLOOKUP(A16,Participants!A:G,7,FALSE)</f>
        <v>56</v>
      </c>
      <c r="N16" s="40"/>
    </row>
    <row r="17" spans="1:14" s="27" customFormat="1">
      <c r="A17" s="27">
        <v>197</v>
      </c>
      <c r="B17" s="11"/>
      <c r="C17" s="11">
        <v>9.4097222222222236E-5</v>
      </c>
      <c r="D17" s="11">
        <v>5.8562500000000003E-3</v>
      </c>
      <c r="E17" s="27">
        <f>VLOOKUP($A17,Participants!$A:$E,4,FALSE)</f>
        <v>5</v>
      </c>
      <c r="F17" s="27" t="str">
        <f>VLOOKUP($A17,Participants!$A:$E,2,FALSE)</f>
        <v>Richie</v>
      </c>
      <c r="G17" s="27" t="str">
        <f>VLOOKUP($A17,Participants!$A:$E,3,FALSE)</f>
        <v>Scheve</v>
      </c>
      <c r="H17" s="27" t="str">
        <f>VLOOKUP($A17,Participants!$A:$E,5,FALSE)</f>
        <v>SSFC</v>
      </c>
      <c r="I17" s="27">
        <v>1</v>
      </c>
      <c r="K17" s="27">
        <v>5</v>
      </c>
      <c r="L17" s="27" t="str">
        <f>VLOOKUP(A17,Participants!A:G,7,FALSE)</f>
        <v>56</v>
      </c>
      <c r="N17" s="40"/>
    </row>
    <row r="18" spans="1:14">
      <c r="B18" s="11"/>
      <c r="C18" s="11"/>
      <c r="D18" s="11"/>
      <c r="J18" s="27"/>
      <c r="K18" s="27"/>
      <c r="M18" t="s">
        <v>205</v>
      </c>
      <c r="N18" s="40"/>
    </row>
    <row r="19" spans="1:14">
      <c r="A19" s="27">
        <v>214</v>
      </c>
      <c r="B19" s="11"/>
      <c r="C19" s="11"/>
      <c r="D19" s="11">
        <v>4.862962962962963E-3</v>
      </c>
      <c r="E19">
        <f>VLOOKUP($A19,Participants!$A:$E,4,FALSE)</f>
        <v>3</v>
      </c>
      <c r="F19" t="str">
        <f>VLOOKUP($A19,Participants!$A:$E,2,FALSE)</f>
        <v>Alex</v>
      </c>
      <c r="G19" t="str">
        <f>VLOOKUP($A19,Participants!$A:$E,3,FALSE)</f>
        <v>Woodburn</v>
      </c>
      <c r="H19" t="str">
        <f>VLOOKUP($A19,Participants!$A:$E,5,FALSE)</f>
        <v>SSFC</v>
      </c>
      <c r="I19" s="27">
        <v>1</v>
      </c>
      <c r="J19" s="27"/>
      <c r="K19" s="27">
        <v>1</v>
      </c>
      <c r="L19" t="str">
        <f>VLOOKUP(A19,Participants!A:G,7,FALSE)</f>
        <v>34</v>
      </c>
      <c r="N19" s="40"/>
    </row>
    <row r="20" spans="1:14">
      <c r="A20" s="27">
        <v>101</v>
      </c>
      <c r="B20" s="11"/>
      <c r="C20" s="11"/>
      <c r="D20" s="11">
        <v>4.9251157407407412E-3</v>
      </c>
      <c r="E20">
        <f>VLOOKUP($A20,Participants!$A:$E,4,FALSE)</f>
        <v>4</v>
      </c>
      <c r="F20" t="str">
        <f>VLOOKUP($A20,Participants!$A:$E,2,FALSE)</f>
        <v>Sammy</v>
      </c>
      <c r="G20" t="str">
        <f>VLOOKUP($A20,Participants!$A:$E,3,FALSE)</f>
        <v>Perkins</v>
      </c>
      <c r="H20" t="str">
        <f>VLOOKUP($A20,Participants!$A:$E,5,FALSE)</f>
        <v>St Jude</v>
      </c>
      <c r="I20" s="27">
        <v>1</v>
      </c>
      <c r="J20" s="27"/>
      <c r="K20" s="27">
        <v>2</v>
      </c>
      <c r="L20" t="str">
        <f>VLOOKUP(A20,Participants!A:G,7,FALSE)</f>
        <v>34</v>
      </c>
      <c r="N20" s="40"/>
    </row>
    <row r="21" spans="1:14">
      <c r="A21" s="27">
        <v>262</v>
      </c>
      <c r="B21" s="11"/>
      <c r="C21" s="11"/>
      <c r="D21" s="11">
        <v>4.9489583333333339E-3</v>
      </c>
      <c r="E21">
        <f>VLOOKUP($A21,Participants!$A:$E,4,FALSE)</f>
        <v>4</v>
      </c>
      <c r="F21" t="str">
        <f>VLOOKUP($A21,Participants!$A:$E,2,FALSE)</f>
        <v>Teddy</v>
      </c>
      <c r="G21" t="str">
        <f>VLOOKUP($A21,Participants!$A:$E,3,FALSE)</f>
        <v>Schott</v>
      </c>
      <c r="H21" t="str">
        <f>VLOOKUP($A21,Participants!$A:$E,5,FALSE)</f>
        <v>United We Run</v>
      </c>
      <c r="I21" s="27">
        <v>1</v>
      </c>
      <c r="J21" s="27"/>
      <c r="K21" s="27">
        <v>3</v>
      </c>
      <c r="L21" t="str">
        <f>VLOOKUP(A21,Participants!A:G,7,FALSE)</f>
        <v>34</v>
      </c>
      <c r="N21" s="40"/>
    </row>
    <row r="22" spans="1:14">
      <c r="A22" s="27">
        <v>309</v>
      </c>
      <c r="B22" s="11"/>
      <c r="C22" s="11"/>
      <c r="D22" s="11">
        <v>5.0431712962962965E-3</v>
      </c>
      <c r="E22">
        <f>VLOOKUP($A22,Participants!$A:$E,4,FALSE)</f>
        <v>4</v>
      </c>
      <c r="F22" t="str">
        <f>VLOOKUP($A22,Participants!$A:$E,2,FALSE)</f>
        <v>Vince</v>
      </c>
      <c r="G22" t="str">
        <f>VLOOKUP($A22,Participants!$A:$E,3,FALSE)</f>
        <v>Uberta</v>
      </c>
      <c r="H22" t="str">
        <f>VLOOKUP($A22,Participants!$A:$E,5,FALSE)</f>
        <v>St. Barnabas</v>
      </c>
      <c r="I22" s="27">
        <v>1</v>
      </c>
      <c r="J22" s="27"/>
      <c r="K22" s="27">
        <v>4</v>
      </c>
      <c r="L22" t="str">
        <f>VLOOKUP(A22,Participants!A:G,7,FALSE)</f>
        <v>34</v>
      </c>
      <c r="N22" s="40"/>
    </row>
    <row r="23" spans="1:14">
      <c r="A23" s="27">
        <v>86</v>
      </c>
      <c r="B23" s="11"/>
      <c r="C23" s="11"/>
      <c r="D23" s="11">
        <v>5.1858796296296297E-3</v>
      </c>
      <c r="E23">
        <f>VLOOKUP($A23,Participants!$A:$E,4,FALSE)</f>
        <v>3</v>
      </c>
      <c r="F23" t="str">
        <f>VLOOKUP($A23,Participants!$A:$E,2,FALSE)</f>
        <v>Oliver</v>
      </c>
      <c r="G23" t="str">
        <f>VLOOKUP($A23,Participants!$A:$E,3,FALSE)</f>
        <v>Mayer</v>
      </c>
      <c r="H23" t="str">
        <f>VLOOKUP($A23,Participants!$A:$E,5,FALSE)</f>
        <v>St Jude</v>
      </c>
      <c r="I23" s="27">
        <v>1</v>
      </c>
      <c r="J23" s="27"/>
      <c r="K23" s="27">
        <v>5</v>
      </c>
      <c r="L23" t="str">
        <f>VLOOKUP(A23,Participants!A:G,7,FALSE)</f>
        <v>34</v>
      </c>
      <c r="N23" s="40"/>
    </row>
    <row r="24" spans="1:14">
      <c r="A24" s="27">
        <v>77</v>
      </c>
      <c r="B24" s="66"/>
      <c r="C24" s="11"/>
      <c r="D24" s="11">
        <v>5.2723379629629622E-3</v>
      </c>
      <c r="E24">
        <f>VLOOKUP($A24,Participants!$A:$E,4,FALSE)</f>
        <v>3</v>
      </c>
      <c r="F24" t="str">
        <f>VLOOKUP($A24,Participants!$A:$E,2,FALSE)</f>
        <v>Adrian</v>
      </c>
      <c r="G24" t="str">
        <f>VLOOKUP($A24,Participants!$A:$E,3,FALSE)</f>
        <v>Maldonado</v>
      </c>
      <c r="H24" t="str">
        <f>VLOOKUP($A24,Participants!$A:$E,5,FALSE)</f>
        <v>St Jude</v>
      </c>
      <c r="I24" s="27">
        <v>1</v>
      </c>
      <c r="J24" s="27"/>
      <c r="K24" s="27">
        <v>6</v>
      </c>
      <c r="L24" t="str">
        <f>VLOOKUP(A24,Participants!A:G,7,FALSE)</f>
        <v>34</v>
      </c>
      <c r="N24" s="40"/>
    </row>
    <row r="25" spans="1:14">
      <c r="A25" s="27">
        <v>150</v>
      </c>
      <c r="B25" s="11"/>
      <c r="C25" s="11"/>
      <c r="D25" s="11">
        <v>5.4875000000000002E-3</v>
      </c>
      <c r="E25">
        <f>VLOOKUP($A25,Participants!$A:$E,4,FALSE)</f>
        <v>4</v>
      </c>
      <c r="F25" t="str">
        <f>VLOOKUP($A25,Participants!$A:$E,2,FALSE)</f>
        <v>Tyler</v>
      </c>
      <c r="G25" t="str">
        <f>VLOOKUP($A25,Participants!$A:$E,3,FALSE)</f>
        <v>Allen</v>
      </c>
      <c r="H25" t="str">
        <f>VLOOKUP($A25,Participants!$A:$E,5,FALSE)</f>
        <v>SSFC</v>
      </c>
      <c r="I25" s="27">
        <v>1</v>
      </c>
      <c r="J25" s="27"/>
      <c r="K25" s="27">
        <v>7</v>
      </c>
      <c r="L25" t="str">
        <f>VLOOKUP(A25,Participants!A:G,7,FALSE)</f>
        <v>34</v>
      </c>
      <c r="M25" t="s">
        <v>228</v>
      </c>
      <c r="N25" s="40"/>
    </row>
    <row r="26" spans="1:14">
      <c r="A26" s="27">
        <v>127</v>
      </c>
      <c r="B26" s="11"/>
      <c r="C26" s="11"/>
      <c r="D26" s="110">
        <v>5.5480324074074078E-3</v>
      </c>
      <c r="E26">
        <f>VLOOKUP($A26,Participants!$A:$E,4,FALSE)</f>
        <v>3</v>
      </c>
      <c r="F26" t="str">
        <f>VLOOKUP($A26,Participants!$A:$E,2,FALSE)</f>
        <v>Thomas</v>
      </c>
      <c r="G26" t="str">
        <f>VLOOKUP($A26,Participants!$A:$E,3,FALSE)</f>
        <v>Spearing</v>
      </c>
      <c r="H26" t="str">
        <f>VLOOKUP($A26,Participants!$A:$E,5,FALSE)</f>
        <v>St Jude</v>
      </c>
      <c r="I26" s="27">
        <v>1</v>
      </c>
      <c r="J26" s="27"/>
      <c r="K26" s="27">
        <v>8</v>
      </c>
      <c r="L26" t="str">
        <f>VLOOKUP(A26,Participants!A:G,7,FALSE)</f>
        <v>34</v>
      </c>
      <c r="N26" s="40"/>
    </row>
    <row r="27" spans="1:14">
      <c r="A27" s="27">
        <v>247</v>
      </c>
      <c r="B27" s="11"/>
      <c r="C27" s="66"/>
      <c r="D27" s="11">
        <v>5.9465277777777789E-3</v>
      </c>
      <c r="E27">
        <f>VLOOKUP($A27,Participants!$A:$E,4,FALSE)</f>
        <v>4</v>
      </c>
      <c r="F27" t="str">
        <f>VLOOKUP($A27,Participants!$A:$E,2,FALSE)</f>
        <v>Oliver</v>
      </c>
      <c r="G27" t="str">
        <f>VLOOKUP($A27,Participants!$A:$E,3,FALSE)</f>
        <v>McClellan</v>
      </c>
      <c r="H27" t="str">
        <f>VLOOKUP($A27,Participants!$A:$E,5,FALSE)</f>
        <v>United We Run</v>
      </c>
      <c r="I27" s="27">
        <v>1</v>
      </c>
      <c r="J27" s="27"/>
      <c r="K27" s="27">
        <v>9</v>
      </c>
      <c r="L27" t="str">
        <f>VLOOKUP(A27,Participants!A:G,7,FALSE)</f>
        <v>34</v>
      </c>
      <c r="N27" s="40"/>
    </row>
    <row r="28" spans="1:14">
      <c r="B28" s="11"/>
      <c r="C28" s="11"/>
      <c r="D28" s="11"/>
      <c r="J28" s="27"/>
      <c r="K28" s="27"/>
      <c r="N28" s="40"/>
    </row>
    <row r="29" spans="1:14">
      <c r="B29" s="11"/>
      <c r="C29" s="11"/>
      <c r="D29" s="11"/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3</v>
      </c>
      <c r="J29" s="27" t="e">
        <f>RANK(D28,IF(I29=3,$D$18:$D$32,),1)</f>
        <v>#N/A</v>
      </c>
      <c r="K29" s="27" t="e">
        <f>RANK(D28,$D$2:$D$84,1)</f>
        <v>#N/A</v>
      </c>
      <c r="L29" t="e">
        <f>VLOOKUP(A29,Participants!A:G,7,FALSE)</f>
        <v>#N/A</v>
      </c>
      <c r="N29" s="40"/>
    </row>
    <row r="30" spans="1:14">
      <c r="B30" s="11"/>
      <c r="C30" s="11"/>
      <c r="D30" s="11"/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3</v>
      </c>
      <c r="J30" s="27" t="e">
        <f>RANK(D29,IF(I30=3,$D$18:$D$32,),1)</f>
        <v>#N/A</v>
      </c>
      <c r="K30" s="27" t="e">
        <f>RANK(D29,$D$2:$D$84,1)</f>
        <v>#N/A</v>
      </c>
      <c r="L30" t="e">
        <f>VLOOKUP(A30,Participants!A:G,7,FALSE)</f>
        <v>#N/A</v>
      </c>
      <c r="N30" s="40"/>
    </row>
    <row r="31" spans="1:14">
      <c r="B31" s="11"/>
      <c r="C31" s="11"/>
      <c r="D31" s="11"/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3</v>
      </c>
      <c r="J31" s="27" t="e">
        <f>RANK(D30,IF(I31=3,$D$18:$D$32,),1)</f>
        <v>#N/A</v>
      </c>
      <c r="K31" s="27" t="e">
        <f>RANK(D30,$D$2:$D$84,1)</f>
        <v>#N/A</v>
      </c>
      <c r="L31" t="e">
        <f>VLOOKUP(A31,Participants!A:G,7,FALSE)</f>
        <v>#N/A</v>
      </c>
      <c r="N31" s="40"/>
    </row>
    <row r="32" spans="1:14">
      <c r="B32" s="11"/>
      <c r="C32" s="11"/>
      <c r="D32" s="11"/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3</v>
      </c>
      <c r="J32" s="27" t="e">
        <f>RANK(D31,IF(I32=3,$D$18:$D$32,),1)</f>
        <v>#N/A</v>
      </c>
      <c r="K32" s="27" t="e">
        <f>RANK(D31,$D$2:$D$84,1)</f>
        <v>#N/A</v>
      </c>
      <c r="L32" t="e">
        <f>VLOOKUP(A32,Participants!A:G,7,FALSE)</f>
        <v>#N/A</v>
      </c>
      <c r="N32" s="40"/>
    </row>
    <row r="33" spans="2:12">
      <c r="B33" s="11"/>
      <c r="C33" s="11"/>
      <c r="D33" s="11"/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3</v>
      </c>
      <c r="J33" s="27" t="e">
        <f>RANK(D32,IF(I33=3,$D$18:$D$32,),1)</f>
        <v>#N/A</v>
      </c>
      <c r="K33" s="27" t="e">
        <f>RANK(D32,$D$2:$D$84,1)</f>
        <v>#N/A</v>
      </c>
      <c r="L33" t="e">
        <f>VLOOKUP(A33,Participants!A:G,7,FALSE)</f>
        <v>#N/A</v>
      </c>
    </row>
    <row r="34" spans="2:12">
      <c r="B34" s="11"/>
      <c r="C34" s="11"/>
      <c r="D34" s="11"/>
    </row>
    <row r="35" spans="2:12">
      <c r="B35" s="11"/>
      <c r="C35" s="11"/>
      <c r="D35" s="11"/>
    </row>
  </sheetData>
  <sortState xmlns:xlrd2="http://schemas.microsoft.com/office/spreadsheetml/2017/richdata2" ref="B2:D17">
    <sortCondition ref="D2:D17"/>
  </sortState>
  <dataValidations count="1">
    <dataValidation type="list" allowBlank="1" showInputMessage="1" showErrorMessage="1" errorTitle="Choose a School" error="Please choose a valid school for this Meet." promptTitle="Choose School" sqref="E2:E33" xr:uid="{00000000-0002-0000-0400-000000000000}">
      <formula1>Grade</formula1>
    </dataValidation>
  </dataValidations>
  <hyperlinks>
    <hyperlink ref="M1" location="'Schedule of Events'!A1" display="'Return to Schedule of Events" xr:uid="{00000000-0004-0000-0400-000000000000}"/>
    <hyperlink ref="M2" location="Participants!A1" display="Add or Update Participants" xr:uid="{00000000-0004-0000-0400-000001000000}"/>
    <hyperlink ref="M3" location="Overall!A1" display="Overall Place and Points" xr:uid="{00000000-0004-0000-0400-000002000000}"/>
  </hyperlinks>
  <pageMargins left="0.7" right="0.7" top="0.75" bottom="0.75" header="0.3" footer="0.3"/>
  <pageSetup orientation="portrait" horizontalDpi="4294967293" vertic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/>
  <dimension ref="A1:O101"/>
  <sheetViews>
    <sheetView workbookViewId="0">
      <selection activeCell="N17" sqref="N17"/>
    </sheetView>
  </sheetViews>
  <sheetFormatPr defaultRowHeight="15"/>
  <cols>
    <col min="1" max="1" width="8.140625" style="27" customWidth="1"/>
    <col min="2" max="2" width="17" style="27" bestFit="1" customWidth="1"/>
    <col min="3" max="3" width="20" style="27" bestFit="1" customWidth="1"/>
    <col min="4" max="5" width="17" style="27" customWidth="1"/>
    <col min="6" max="6" width="6.42578125" bestFit="1" customWidth="1"/>
    <col min="7" max="7" width="7.85546875" bestFit="1" customWidth="1"/>
    <col min="8" max="8" width="11.140625" bestFit="1" customWidth="1"/>
    <col min="9" max="9" width="15.140625" bestFit="1" customWidth="1"/>
    <col min="10" max="10" width="12.5703125" bestFit="1" customWidth="1"/>
    <col min="11" max="11" width="6.5703125" bestFit="1" customWidth="1"/>
  </cols>
  <sheetData>
    <row r="1" spans="1:15" ht="45">
      <c r="A1" s="9" t="s">
        <v>52</v>
      </c>
      <c r="B1" s="9" t="s">
        <v>55</v>
      </c>
      <c r="C1" s="9"/>
      <c r="D1" s="9"/>
      <c r="E1" s="9"/>
      <c r="F1" s="2" t="s">
        <v>3</v>
      </c>
      <c r="G1" s="2" t="s">
        <v>53</v>
      </c>
      <c r="H1" s="2" t="s">
        <v>54</v>
      </c>
      <c r="I1" s="2" t="s">
        <v>4</v>
      </c>
      <c r="J1" s="2" t="s">
        <v>5</v>
      </c>
      <c r="K1" s="2"/>
      <c r="M1" s="12" t="s">
        <v>84</v>
      </c>
    </row>
    <row r="2" spans="1:15">
      <c r="A2" s="27">
        <v>167</v>
      </c>
      <c r="B2" s="8">
        <v>402</v>
      </c>
      <c r="C2" s="8" t="s">
        <v>723</v>
      </c>
      <c r="D2" s="8"/>
      <c r="E2" s="8"/>
      <c r="F2">
        <f>VLOOKUP($A2,Participants!$A:$E,4,FALSE)</f>
        <v>7</v>
      </c>
      <c r="G2" t="str">
        <f>VLOOKUP($A2,Participants!$A:$E,2,FALSE)</f>
        <v>Evie</v>
      </c>
      <c r="H2" t="str">
        <f>VLOOKUP($A2,Participants!$A:$E,3,FALSE)</f>
        <v>Eble</v>
      </c>
      <c r="I2" t="str">
        <f>VLOOKUP($A2,Participants!$A:$E,5,FALSE)</f>
        <v>SSFC</v>
      </c>
      <c r="J2">
        <f>RANK(B2,$B$1:$B$97,0)</f>
        <v>2</v>
      </c>
    </row>
    <row r="3" spans="1:15">
      <c r="A3" s="27">
        <v>234</v>
      </c>
      <c r="B3" s="8">
        <v>306</v>
      </c>
      <c r="C3" s="8"/>
      <c r="D3" s="8"/>
      <c r="E3" s="8"/>
      <c r="F3">
        <f>VLOOKUP($A3,Participants!$A:$E,4,FALSE)</f>
        <v>7</v>
      </c>
      <c r="G3" t="str">
        <f>VLOOKUP($A3,Participants!$A:$E,2,FALSE)</f>
        <v>Becca</v>
      </c>
      <c r="H3" t="str">
        <f>VLOOKUP($A3,Participants!$A:$E,3,FALSE)</f>
        <v>Engel</v>
      </c>
      <c r="I3" t="str">
        <f>VLOOKUP($A3,Participants!$A:$E,5,FALSE)</f>
        <v>United We Run</v>
      </c>
      <c r="J3">
        <f t="shared" ref="J3:J66" si="0">RANK(B3,$B$1:$B$97,0)</f>
        <v>6</v>
      </c>
      <c r="M3" s="13" t="s">
        <v>116</v>
      </c>
      <c r="O3" s="27"/>
    </row>
    <row r="4" spans="1:15">
      <c r="A4" s="27">
        <v>114</v>
      </c>
      <c r="B4" s="8">
        <v>309</v>
      </c>
      <c r="C4" s="8"/>
      <c r="D4" s="8"/>
      <c r="E4" s="8"/>
      <c r="F4">
        <v>8</v>
      </c>
      <c r="G4" t="s">
        <v>451</v>
      </c>
      <c r="H4" t="s">
        <v>450</v>
      </c>
      <c r="I4" t="s">
        <v>712</v>
      </c>
      <c r="J4">
        <f t="shared" si="0"/>
        <v>5</v>
      </c>
      <c r="M4" s="13" t="s">
        <v>117</v>
      </c>
      <c r="O4" s="27"/>
    </row>
    <row r="5" spans="1:15">
      <c r="A5" s="27">
        <v>189</v>
      </c>
      <c r="B5" s="8">
        <v>402</v>
      </c>
      <c r="C5" s="8" t="s">
        <v>723</v>
      </c>
      <c r="D5" s="8"/>
      <c r="E5" s="8"/>
      <c r="F5">
        <f>VLOOKUP($A5,Participants!$A:$E,4,FALSE)</f>
        <v>7</v>
      </c>
      <c r="G5" t="str">
        <f>VLOOKUP($A5,Participants!$A:$E,2,FALSE)</f>
        <v>Peyton</v>
      </c>
      <c r="H5" t="str">
        <f>VLOOKUP($A5,Participants!$A:$E,3,FALSE)</f>
        <v>Nalley</v>
      </c>
      <c r="I5" t="s">
        <v>212</v>
      </c>
      <c r="J5">
        <f t="shared" si="0"/>
        <v>2</v>
      </c>
      <c r="O5" s="27"/>
    </row>
    <row r="6" spans="1:15">
      <c r="A6" s="27">
        <v>4</v>
      </c>
      <c r="B6" s="8">
        <v>402.00200000000001</v>
      </c>
      <c r="C6" s="8" t="s">
        <v>724</v>
      </c>
      <c r="D6" s="8"/>
      <c r="E6" s="8"/>
      <c r="F6">
        <f>VLOOKUP($A6,Participants!$A:$E,4,FALSE)</f>
        <v>8</v>
      </c>
      <c r="G6" t="str">
        <f>VLOOKUP($A6,Participants!$A:$E,2,FALSE)</f>
        <v>Lucia</v>
      </c>
      <c r="H6" t="str">
        <f>VLOOKUP($A6,Participants!$A:$E,3,FALSE)</f>
        <v>Allen</v>
      </c>
      <c r="I6" t="str">
        <f>VLOOKUP($A6,Participants!$A:$E,5,FALSE)</f>
        <v>St Jude</v>
      </c>
      <c r="J6">
        <f t="shared" si="0"/>
        <v>1</v>
      </c>
      <c r="O6" s="27"/>
    </row>
    <row r="7" spans="1:15">
      <c r="A7" s="27">
        <v>80</v>
      </c>
      <c r="B7" s="8">
        <v>402</v>
      </c>
      <c r="C7" s="8" t="s">
        <v>723</v>
      </c>
      <c r="D7" s="8"/>
      <c r="E7" s="8"/>
      <c r="F7">
        <f>VLOOKUP($A7,Participants!$A:$E,4,FALSE)</f>
        <v>7</v>
      </c>
      <c r="G7" t="str">
        <f>VLOOKUP($A7,Participants!$A:$E,2,FALSE)</f>
        <v>Miriam</v>
      </c>
      <c r="H7" t="str">
        <f>VLOOKUP($A7,Participants!$A:$E,3,FALSE)</f>
        <v>Mappes</v>
      </c>
      <c r="I7" t="str">
        <f>VLOOKUP($A7,Participants!$A:$E,5,FALSE)</f>
        <v>St Jude</v>
      </c>
      <c r="J7">
        <f t="shared" si="0"/>
        <v>2</v>
      </c>
      <c r="O7" s="27"/>
    </row>
    <row r="8" spans="1:15">
      <c r="B8" s="8"/>
      <c r="C8" s="8"/>
      <c r="D8" s="8"/>
      <c r="E8" s="8"/>
      <c r="F8" t="e">
        <f>VLOOKUP($A8,Participants!$A:$E,4,FALSE)</f>
        <v>#N/A</v>
      </c>
      <c r="G8" t="e">
        <f>VLOOKUP($A8,Participants!$A:$E,2,FALSE)</f>
        <v>#N/A</v>
      </c>
      <c r="H8" t="e">
        <f>VLOOKUP($A8,Participants!$A:$E,3,FALSE)</f>
        <v>#N/A</v>
      </c>
      <c r="I8" t="e">
        <f>VLOOKUP($A8,Participants!$A:$E,5,FALSE)</f>
        <v>#N/A</v>
      </c>
      <c r="J8" t="e">
        <f t="shared" si="0"/>
        <v>#N/A</v>
      </c>
      <c r="O8" s="27"/>
    </row>
    <row r="9" spans="1:15">
      <c r="B9" s="8"/>
      <c r="C9" s="8"/>
      <c r="D9" s="8"/>
      <c r="E9" s="8"/>
      <c r="F9" t="e">
        <f>VLOOKUP($A9,Participants!$A:$E,4,FALSE)</f>
        <v>#N/A</v>
      </c>
      <c r="G9" t="e">
        <f>VLOOKUP($A9,Participants!$A:$E,2,FALSE)</f>
        <v>#N/A</v>
      </c>
      <c r="H9" t="e">
        <f>VLOOKUP($A9,Participants!$A:$E,3,FALSE)</f>
        <v>#N/A</v>
      </c>
      <c r="I9" t="e">
        <f>VLOOKUP($A9,Participants!$A:$E,5,FALSE)</f>
        <v>#N/A</v>
      </c>
      <c r="J9" t="e">
        <f t="shared" si="0"/>
        <v>#N/A</v>
      </c>
      <c r="O9" s="27"/>
    </row>
    <row r="10" spans="1:15">
      <c r="B10" s="8"/>
      <c r="C10" s="8"/>
      <c r="D10" s="8"/>
      <c r="E10" s="8"/>
      <c r="F10" t="e">
        <f>VLOOKUP($A10,Participants!$A:$E,4,FALSE)</f>
        <v>#N/A</v>
      </c>
      <c r="G10" t="e">
        <f>VLOOKUP($A10,Participants!$A:$E,2,FALSE)</f>
        <v>#N/A</v>
      </c>
      <c r="H10" t="e">
        <f>VLOOKUP($A10,Participants!$A:$E,3,FALSE)</f>
        <v>#N/A</v>
      </c>
      <c r="I10" t="e">
        <f>VLOOKUP($A10,Participants!$A:$E,5,FALSE)</f>
        <v>#N/A</v>
      </c>
      <c r="J10" t="e">
        <f t="shared" si="0"/>
        <v>#N/A</v>
      </c>
      <c r="O10" s="27"/>
    </row>
    <row r="11" spans="1:15">
      <c r="B11" s="8"/>
      <c r="C11" s="8"/>
      <c r="D11" s="8"/>
      <c r="E11" s="8"/>
      <c r="F11" t="e">
        <f>VLOOKUP($A11,Participants!$A:$E,4,FALSE)</f>
        <v>#N/A</v>
      </c>
      <c r="G11" t="e">
        <f>VLOOKUP($A11,Participants!$A:$E,2,FALSE)</f>
        <v>#N/A</v>
      </c>
      <c r="H11" t="e">
        <f>VLOOKUP($A11,Participants!$A:$E,3,FALSE)</f>
        <v>#N/A</v>
      </c>
      <c r="I11" t="e">
        <f>VLOOKUP($A11,Participants!$A:$E,5,FALSE)</f>
        <v>#N/A</v>
      </c>
      <c r="J11" t="e">
        <f t="shared" si="0"/>
        <v>#N/A</v>
      </c>
      <c r="O11" s="27"/>
    </row>
    <row r="12" spans="1:15">
      <c r="B12" s="8"/>
      <c r="C12" s="8"/>
      <c r="D12" s="8"/>
      <c r="E12" s="8"/>
      <c r="F12" t="e">
        <f>VLOOKUP($A12,Participants!$A:$E,4,FALSE)</f>
        <v>#N/A</v>
      </c>
      <c r="G12" t="e">
        <f>VLOOKUP($A12,Participants!$A:$E,2,FALSE)</f>
        <v>#N/A</v>
      </c>
      <c r="H12" t="e">
        <f>VLOOKUP($A12,Participants!$A:$E,3,FALSE)</f>
        <v>#N/A</v>
      </c>
      <c r="I12" t="e">
        <f>VLOOKUP($A12,Participants!$A:$E,5,FALSE)</f>
        <v>#N/A</v>
      </c>
      <c r="J12" t="e">
        <f t="shared" si="0"/>
        <v>#N/A</v>
      </c>
      <c r="O12" s="27"/>
    </row>
    <row r="13" spans="1:15">
      <c r="B13" s="8"/>
      <c r="C13" s="8"/>
      <c r="D13" s="8"/>
      <c r="E13" s="8"/>
      <c r="F13" t="e">
        <f>VLOOKUP($A13,Participants!$A:$E,4,FALSE)</f>
        <v>#N/A</v>
      </c>
      <c r="G13" t="e">
        <f>VLOOKUP($A13,Participants!$A:$E,2,FALSE)</f>
        <v>#N/A</v>
      </c>
      <c r="H13" t="e">
        <f>VLOOKUP($A13,Participants!$A:$E,3,FALSE)</f>
        <v>#N/A</v>
      </c>
      <c r="I13" t="e">
        <f>VLOOKUP($A13,Participants!$A:$E,5,FALSE)</f>
        <v>#N/A</v>
      </c>
      <c r="J13" t="e">
        <f t="shared" si="0"/>
        <v>#N/A</v>
      </c>
      <c r="O13" s="27"/>
    </row>
    <row r="14" spans="1:15">
      <c r="B14" s="8"/>
      <c r="C14" s="8"/>
      <c r="D14" s="8"/>
      <c r="E14" s="8"/>
      <c r="F14" t="e">
        <f>VLOOKUP($A14,Participants!$A:$E,4,FALSE)</f>
        <v>#N/A</v>
      </c>
      <c r="G14" t="e">
        <f>VLOOKUP($A14,Participants!$A:$E,2,FALSE)</f>
        <v>#N/A</v>
      </c>
      <c r="H14" t="e">
        <f>VLOOKUP($A14,Participants!$A:$E,3,FALSE)</f>
        <v>#N/A</v>
      </c>
      <c r="I14" t="e">
        <f>VLOOKUP($A14,Participants!$A:$E,5,FALSE)</f>
        <v>#N/A</v>
      </c>
      <c r="J14" t="e">
        <f t="shared" si="0"/>
        <v>#N/A</v>
      </c>
      <c r="O14" s="27"/>
    </row>
    <row r="15" spans="1:15">
      <c r="B15" s="8"/>
      <c r="C15" s="8"/>
      <c r="D15" s="8"/>
      <c r="E15" s="8"/>
      <c r="F15" t="e">
        <f>VLOOKUP($A15,Participants!$A:$E,4,FALSE)</f>
        <v>#N/A</v>
      </c>
      <c r="G15" t="e">
        <f>VLOOKUP($A15,Participants!$A:$E,2,FALSE)</f>
        <v>#N/A</v>
      </c>
      <c r="H15" t="e">
        <f>VLOOKUP($A15,Participants!$A:$E,3,FALSE)</f>
        <v>#N/A</v>
      </c>
      <c r="I15" t="e">
        <f>VLOOKUP($A15,Participants!$A:$E,5,FALSE)</f>
        <v>#N/A</v>
      </c>
      <c r="J15" t="e">
        <f t="shared" si="0"/>
        <v>#N/A</v>
      </c>
      <c r="O15" s="27"/>
    </row>
    <row r="16" spans="1:15">
      <c r="B16" s="8"/>
      <c r="C16" s="8"/>
      <c r="D16" s="8"/>
      <c r="E16" s="8"/>
      <c r="F16" t="e">
        <f>VLOOKUP($A16,Participants!$A:$E,4,FALSE)</f>
        <v>#N/A</v>
      </c>
      <c r="G16" t="e">
        <f>VLOOKUP($A16,Participants!$A:$E,2,FALSE)</f>
        <v>#N/A</v>
      </c>
      <c r="H16" t="e">
        <f>VLOOKUP($A16,Participants!$A:$E,3,FALSE)</f>
        <v>#N/A</v>
      </c>
      <c r="I16" t="e">
        <f>VLOOKUP($A16,Participants!$A:$E,5,FALSE)</f>
        <v>#N/A</v>
      </c>
      <c r="J16" t="e">
        <f t="shared" si="0"/>
        <v>#N/A</v>
      </c>
      <c r="O16" s="27"/>
    </row>
    <row r="17" spans="2:15">
      <c r="B17" s="8"/>
      <c r="C17" s="8"/>
      <c r="D17" s="8"/>
      <c r="E17" s="8"/>
      <c r="F17" t="e">
        <f>VLOOKUP($A17,Participants!$A:$E,4,FALSE)</f>
        <v>#N/A</v>
      </c>
      <c r="G17" t="e">
        <f>VLOOKUP($A17,Participants!$A:$E,2,FALSE)</f>
        <v>#N/A</v>
      </c>
      <c r="H17" t="e">
        <f>VLOOKUP($A17,Participants!$A:$E,3,FALSE)</f>
        <v>#N/A</v>
      </c>
      <c r="I17" t="e">
        <f>VLOOKUP($A17,Participants!$A:$E,5,FALSE)</f>
        <v>#N/A</v>
      </c>
      <c r="J17" t="e">
        <f t="shared" si="0"/>
        <v>#N/A</v>
      </c>
      <c r="O17" s="27"/>
    </row>
    <row r="18" spans="2:15">
      <c r="B18" s="8"/>
      <c r="C18" s="8"/>
      <c r="D18" s="8"/>
      <c r="E18" s="8"/>
      <c r="F18" t="e">
        <f>VLOOKUP($A18,Participants!$A:$E,4,FALSE)</f>
        <v>#N/A</v>
      </c>
      <c r="G18" t="e">
        <f>VLOOKUP($A18,Participants!$A:$E,2,FALSE)</f>
        <v>#N/A</v>
      </c>
      <c r="H18" t="e">
        <f>VLOOKUP($A18,Participants!$A:$E,3,FALSE)</f>
        <v>#N/A</v>
      </c>
      <c r="I18" t="e">
        <f>VLOOKUP($A18,Participants!$A:$E,5,FALSE)</f>
        <v>#N/A</v>
      </c>
      <c r="J18" t="e">
        <f t="shared" si="0"/>
        <v>#N/A</v>
      </c>
      <c r="O18" s="27"/>
    </row>
    <row r="19" spans="2:15">
      <c r="B19" s="8"/>
      <c r="C19" s="8"/>
      <c r="D19" s="8"/>
      <c r="E19" s="8"/>
      <c r="F19" t="e">
        <f>VLOOKUP($A19,Participants!$A:$E,4,FALSE)</f>
        <v>#N/A</v>
      </c>
      <c r="G19" t="e">
        <f>VLOOKUP($A19,Participants!$A:$E,2,FALSE)</f>
        <v>#N/A</v>
      </c>
      <c r="H19" t="e">
        <f>VLOOKUP($A19,Participants!$A:$E,3,FALSE)</f>
        <v>#N/A</v>
      </c>
      <c r="I19" t="e">
        <f>VLOOKUP($A19,Participants!$A:$E,5,FALSE)</f>
        <v>#N/A</v>
      </c>
      <c r="J19" t="e">
        <f t="shared" si="0"/>
        <v>#N/A</v>
      </c>
      <c r="O19" s="27"/>
    </row>
    <row r="20" spans="2:15">
      <c r="B20" s="8"/>
      <c r="C20" s="8"/>
      <c r="D20" s="8"/>
      <c r="E20" s="8"/>
      <c r="F20" t="e">
        <f>VLOOKUP($A20,Participants!$A:$E,4,FALSE)</f>
        <v>#N/A</v>
      </c>
      <c r="G20" t="e">
        <f>VLOOKUP($A20,Participants!$A:$E,2,FALSE)</f>
        <v>#N/A</v>
      </c>
      <c r="H20" t="e">
        <f>VLOOKUP($A20,Participants!$A:$E,3,FALSE)</f>
        <v>#N/A</v>
      </c>
      <c r="I20" t="e">
        <f>VLOOKUP($A20,Participants!$A:$E,5,FALSE)</f>
        <v>#N/A</v>
      </c>
      <c r="J20" t="e">
        <f t="shared" si="0"/>
        <v>#N/A</v>
      </c>
      <c r="O20" s="27"/>
    </row>
    <row r="21" spans="2:15">
      <c r="B21" s="8"/>
      <c r="C21" s="8"/>
      <c r="D21" s="8"/>
      <c r="E21" s="8"/>
      <c r="F21" t="e">
        <f>VLOOKUP($A21,Participants!$A:$E,4,FALSE)</f>
        <v>#N/A</v>
      </c>
      <c r="G21" t="e">
        <f>VLOOKUP($A21,Participants!$A:$E,2,FALSE)</f>
        <v>#N/A</v>
      </c>
      <c r="H21" t="e">
        <f>VLOOKUP($A21,Participants!$A:$E,3,FALSE)</f>
        <v>#N/A</v>
      </c>
      <c r="I21" t="e">
        <f>VLOOKUP($A21,Participants!$A:$E,5,FALSE)</f>
        <v>#N/A</v>
      </c>
      <c r="J21" t="e">
        <f t="shared" si="0"/>
        <v>#N/A</v>
      </c>
      <c r="O21" s="27"/>
    </row>
    <row r="22" spans="2:15">
      <c r="B22" s="8"/>
      <c r="C22" s="8"/>
      <c r="D22" s="8"/>
      <c r="E22" s="8"/>
      <c r="F22" t="e">
        <f>VLOOKUP($A22,Participants!$A:$E,4,FALSE)</f>
        <v>#N/A</v>
      </c>
      <c r="G22" t="e">
        <f>VLOOKUP($A22,Participants!$A:$E,2,FALSE)</f>
        <v>#N/A</v>
      </c>
      <c r="H22" t="e">
        <f>VLOOKUP($A22,Participants!$A:$E,3,FALSE)</f>
        <v>#N/A</v>
      </c>
      <c r="I22" t="e">
        <f>VLOOKUP($A22,Participants!$A:$E,5,FALSE)</f>
        <v>#N/A</v>
      </c>
      <c r="J22" t="e">
        <f t="shared" si="0"/>
        <v>#N/A</v>
      </c>
      <c r="O22" s="27"/>
    </row>
    <row r="23" spans="2:15">
      <c r="B23" s="8"/>
      <c r="C23" s="8"/>
      <c r="D23" s="8"/>
      <c r="E23" s="8"/>
      <c r="F23" t="e">
        <f>VLOOKUP($A23,Participants!$A:$E,4,FALSE)</f>
        <v>#N/A</v>
      </c>
      <c r="G23" t="e">
        <f>VLOOKUP($A23,Participants!$A:$E,2,FALSE)</f>
        <v>#N/A</v>
      </c>
      <c r="H23" t="e">
        <f>VLOOKUP($A23,Participants!$A:$E,3,FALSE)</f>
        <v>#N/A</v>
      </c>
      <c r="I23" t="e">
        <f>VLOOKUP($A23,Participants!$A:$E,5,FALSE)</f>
        <v>#N/A</v>
      </c>
      <c r="J23" t="e">
        <f t="shared" si="0"/>
        <v>#N/A</v>
      </c>
      <c r="O23" s="27"/>
    </row>
    <row r="24" spans="2:15">
      <c r="B24" s="8"/>
      <c r="C24" s="8"/>
      <c r="D24" s="8"/>
      <c r="E24" s="8"/>
      <c r="F24" t="e">
        <f>VLOOKUP($A24,Participants!$A:$E,4,FALSE)</f>
        <v>#N/A</v>
      </c>
      <c r="G24" t="e">
        <f>VLOOKUP($A24,Participants!$A:$E,2,FALSE)</f>
        <v>#N/A</v>
      </c>
      <c r="H24" t="e">
        <f>VLOOKUP($A24,Participants!$A:$E,3,FALSE)</f>
        <v>#N/A</v>
      </c>
      <c r="I24" t="e">
        <f>VLOOKUP($A24,Participants!$A:$E,5,FALSE)</f>
        <v>#N/A</v>
      </c>
      <c r="J24" t="e">
        <f t="shared" si="0"/>
        <v>#N/A</v>
      </c>
      <c r="O24" s="27"/>
    </row>
    <row r="25" spans="2:15">
      <c r="B25" s="8"/>
      <c r="C25" s="8"/>
      <c r="D25" s="8"/>
      <c r="E25" s="8"/>
      <c r="F25" t="e">
        <f>VLOOKUP($A25,Participants!$A:$E,4,FALSE)</f>
        <v>#N/A</v>
      </c>
      <c r="G25" t="e">
        <f>VLOOKUP($A25,Participants!$A:$E,2,FALSE)</f>
        <v>#N/A</v>
      </c>
      <c r="H25" t="e">
        <f>VLOOKUP($A25,Participants!$A:$E,3,FALSE)</f>
        <v>#N/A</v>
      </c>
      <c r="I25" t="e">
        <f>VLOOKUP($A25,Participants!$A:$E,5,FALSE)</f>
        <v>#N/A</v>
      </c>
      <c r="J25" t="e">
        <f t="shared" si="0"/>
        <v>#N/A</v>
      </c>
      <c r="O25" s="27"/>
    </row>
    <row r="26" spans="2:15">
      <c r="B26" s="8"/>
      <c r="C26" s="8"/>
      <c r="D26" s="8"/>
      <c r="E26" s="8"/>
      <c r="F26" t="e">
        <f>VLOOKUP($A26,Participants!$A:$E,4,FALSE)</f>
        <v>#N/A</v>
      </c>
      <c r="G26" t="e">
        <f>VLOOKUP($A26,Participants!$A:$E,2,FALSE)</f>
        <v>#N/A</v>
      </c>
      <c r="H26" t="e">
        <f>VLOOKUP($A26,Participants!$A:$E,3,FALSE)</f>
        <v>#N/A</v>
      </c>
      <c r="I26" t="e">
        <f>VLOOKUP($A26,Participants!$A:$E,5,FALSE)</f>
        <v>#N/A</v>
      </c>
      <c r="J26" t="e">
        <f t="shared" si="0"/>
        <v>#N/A</v>
      </c>
      <c r="O26" s="27"/>
    </row>
    <row r="27" spans="2:15">
      <c r="B27" s="8"/>
      <c r="C27" s="8"/>
      <c r="D27" s="8"/>
      <c r="E27" s="8"/>
      <c r="F27" t="e">
        <f>VLOOKUP($A27,Participants!$A:$E,4,FALSE)</f>
        <v>#N/A</v>
      </c>
      <c r="G27" t="e">
        <f>VLOOKUP($A27,Participants!$A:$E,2,FALSE)</f>
        <v>#N/A</v>
      </c>
      <c r="H27" t="e">
        <f>VLOOKUP($A27,Participants!$A:$E,3,FALSE)</f>
        <v>#N/A</v>
      </c>
      <c r="I27" t="e">
        <f>VLOOKUP($A27,Participants!$A:$E,5,FALSE)</f>
        <v>#N/A</v>
      </c>
      <c r="J27" t="e">
        <f t="shared" si="0"/>
        <v>#N/A</v>
      </c>
      <c r="O27" s="27"/>
    </row>
    <row r="28" spans="2:15">
      <c r="B28" s="8"/>
      <c r="C28" s="8"/>
      <c r="D28" s="8"/>
      <c r="E28" s="8"/>
      <c r="F28" t="e">
        <f>VLOOKUP($A28,Participants!$A:$E,4,FALSE)</f>
        <v>#N/A</v>
      </c>
      <c r="G28" t="e">
        <f>VLOOKUP($A28,Participants!$A:$E,2,FALSE)</f>
        <v>#N/A</v>
      </c>
      <c r="H28" t="e">
        <f>VLOOKUP($A28,Participants!$A:$E,3,FALSE)</f>
        <v>#N/A</v>
      </c>
      <c r="I28" t="e">
        <f>VLOOKUP($A28,Participants!$A:$E,5,FALSE)</f>
        <v>#N/A</v>
      </c>
      <c r="J28" t="e">
        <f t="shared" si="0"/>
        <v>#N/A</v>
      </c>
      <c r="O28" s="27"/>
    </row>
    <row r="29" spans="2:15">
      <c r="B29" s="8"/>
      <c r="C29" s="8"/>
      <c r="D29" s="8"/>
      <c r="E29" s="8"/>
      <c r="F29" t="e">
        <f>VLOOKUP($A29,Participants!$A:$E,4,FALSE)</f>
        <v>#N/A</v>
      </c>
      <c r="G29" t="e">
        <f>VLOOKUP($A29,Participants!$A:$E,2,FALSE)</f>
        <v>#N/A</v>
      </c>
      <c r="H29" t="e">
        <f>VLOOKUP($A29,Participants!$A:$E,3,FALSE)</f>
        <v>#N/A</v>
      </c>
      <c r="I29" t="e">
        <f>VLOOKUP($A29,Participants!$A:$E,5,FALSE)</f>
        <v>#N/A</v>
      </c>
      <c r="J29" t="e">
        <f t="shared" si="0"/>
        <v>#N/A</v>
      </c>
      <c r="O29" s="27"/>
    </row>
    <row r="30" spans="2:15">
      <c r="B30" s="8"/>
      <c r="C30" s="8"/>
      <c r="D30" s="8"/>
      <c r="E30" s="8"/>
      <c r="F30" t="e">
        <f>VLOOKUP($A30,Participants!$A:$E,4,FALSE)</f>
        <v>#N/A</v>
      </c>
      <c r="G30" t="e">
        <f>VLOOKUP($A30,Participants!$A:$E,2,FALSE)</f>
        <v>#N/A</v>
      </c>
      <c r="H30" t="e">
        <f>VLOOKUP($A30,Participants!$A:$E,3,FALSE)</f>
        <v>#N/A</v>
      </c>
      <c r="I30" t="e">
        <f>VLOOKUP($A30,Participants!$A:$E,5,FALSE)</f>
        <v>#N/A</v>
      </c>
      <c r="J30" t="e">
        <f t="shared" si="0"/>
        <v>#N/A</v>
      </c>
      <c r="O30" s="27"/>
    </row>
    <row r="31" spans="2:15">
      <c r="B31" s="8"/>
      <c r="C31" s="8"/>
      <c r="D31" s="8"/>
      <c r="E31" s="8"/>
      <c r="F31" t="e">
        <f>VLOOKUP($A31,Participants!$A:$E,4,FALSE)</f>
        <v>#N/A</v>
      </c>
      <c r="G31" t="e">
        <f>VLOOKUP($A31,Participants!$A:$E,2,FALSE)</f>
        <v>#N/A</v>
      </c>
      <c r="H31" t="e">
        <f>VLOOKUP($A31,Participants!$A:$E,3,FALSE)</f>
        <v>#N/A</v>
      </c>
      <c r="I31" t="e">
        <f>VLOOKUP($A31,Participants!$A:$E,5,FALSE)</f>
        <v>#N/A</v>
      </c>
      <c r="J31" t="e">
        <f t="shared" si="0"/>
        <v>#N/A</v>
      </c>
      <c r="O31" s="27"/>
    </row>
    <row r="32" spans="2:15">
      <c r="B32" s="8"/>
      <c r="C32" s="8"/>
      <c r="D32" s="8"/>
      <c r="E32" s="8"/>
      <c r="F32" t="e">
        <f>VLOOKUP($A32,Participants!$A:$E,4,FALSE)</f>
        <v>#N/A</v>
      </c>
      <c r="G32" t="e">
        <f>VLOOKUP($A32,Participants!$A:$E,2,FALSE)</f>
        <v>#N/A</v>
      </c>
      <c r="H32" t="e">
        <f>VLOOKUP($A32,Participants!$A:$E,3,FALSE)</f>
        <v>#N/A</v>
      </c>
      <c r="I32" t="e">
        <f>VLOOKUP($A32,Participants!$A:$E,5,FALSE)</f>
        <v>#N/A</v>
      </c>
      <c r="J32" t="e">
        <f t="shared" si="0"/>
        <v>#N/A</v>
      </c>
    </row>
    <row r="33" spans="2:10">
      <c r="B33" s="8"/>
      <c r="C33" s="8"/>
      <c r="D33" s="8"/>
      <c r="E33" s="8"/>
      <c r="F33" t="e">
        <f>VLOOKUP($A33,Participants!$A:$E,4,FALSE)</f>
        <v>#N/A</v>
      </c>
      <c r="G33" t="e">
        <f>VLOOKUP($A33,Participants!$A:$E,2,FALSE)</f>
        <v>#N/A</v>
      </c>
      <c r="H33" t="e">
        <f>VLOOKUP($A33,Participants!$A:$E,3,FALSE)</f>
        <v>#N/A</v>
      </c>
      <c r="I33" t="e">
        <f>VLOOKUP($A33,Participants!$A:$E,5,FALSE)</f>
        <v>#N/A</v>
      </c>
      <c r="J33" t="e">
        <f t="shared" si="0"/>
        <v>#N/A</v>
      </c>
    </row>
    <row r="34" spans="2:10">
      <c r="B34" s="8"/>
      <c r="C34" s="8"/>
      <c r="D34" s="8"/>
      <c r="E34" s="8"/>
      <c r="F34" t="e">
        <f>VLOOKUP($A34,Participants!$A:$E,4,FALSE)</f>
        <v>#N/A</v>
      </c>
      <c r="G34" t="e">
        <f>VLOOKUP($A34,Participants!$A:$E,2,FALSE)</f>
        <v>#N/A</v>
      </c>
      <c r="H34" t="e">
        <f>VLOOKUP($A34,Participants!$A:$E,3,FALSE)</f>
        <v>#N/A</v>
      </c>
      <c r="I34" t="e">
        <f>VLOOKUP($A34,Participants!$A:$E,5,FALSE)</f>
        <v>#N/A</v>
      </c>
      <c r="J34" t="e">
        <f t="shared" si="0"/>
        <v>#N/A</v>
      </c>
    </row>
    <row r="35" spans="2:10">
      <c r="B35" s="8"/>
      <c r="C35" s="8"/>
      <c r="D35" s="8"/>
      <c r="E35" s="8"/>
      <c r="F35" t="e">
        <f>VLOOKUP($A35,Participants!$A:$E,4,FALSE)</f>
        <v>#N/A</v>
      </c>
      <c r="G35" t="e">
        <f>VLOOKUP($A35,Participants!$A:$E,2,FALSE)</f>
        <v>#N/A</v>
      </c>
      <c r="H35" t="e">
        <f>VLOOKUP($A35,Participants!$A:$E,3,FALSE)</f>
        <v>#N/A</v>
      </c>
      <c r="I35" t="e">
        <f>VLOOKUP($A35,Participants!$A:$E,5,FALSE)</f>
        <v>#N/A</v>
      </c>
      <c r="J35" t="e">
        <f t="shared" si="0"/>
        <v>#N/A</v>
      </c>
    </row>
    <row r="36" spans="2:10">
      <c r="B36" s="8"/>
      <c r="C36" s="8"/>
      <c r="D36" s="8"/>
      <c r="E36" s="8"/>
      <c r="F36" t="e">
        <f>VLOOKUP($A36,Participants!$A:$E,4,FALSE)</f>
        <v>#N/A</v>
      </c>
      <c r="G36" t="e">
        <f>VLOOKUP($A36,Participants!$A:$E,2,FALSE)</f>
        <v>#N/A</v>
      </c>
      <c r="H36" t="e">
        <f>VLOOKUP($A36,Participants!$A:$E,3,FALSE)</f>
        <v>#N/A</v>
      </c>
      <c r="I36" t="e">
        <f>VLOOKUP($A36,Participants!$A:$E,5,FALSE)</f>
        <v>#N/A</v>
      </c>
      <c r="J36" t="e">
        <f t="shared" si="0"/>
        <v>#N/A</v>
      </c>
    </row>
    <row r="37" spans="2:10">
      <c r="B37" s="8"/>
      <c r="C37" s="8"/>
      <c r="D37" s="8"/>
      <c r="E37" s="8"/>
      <c r="F37" t="e">
        <f>VLOOKUP($A37,Participants!$A:$E,4,FALSE)</f>
        <v>#N/A</v>
      </c>
      <c r="G37" t="e">
        <f>VLOOKUP($A37,Participants!$A:$E,2,FALSE)</f>
        <v>#N/A</v>
      </c>
      <c r="H37" t="e">
        <f>VLOOKUP($A37,Participants!$A:$E,3,FALSE)</f>
        <v>#N/A</v>
      </c>
      <c r="I37" t="e">
        <f>VLOOKUP($A37,Participants!$A:$E,5,FALSE)</f>
        <v>#N/A</v>
      </c>
      <c r="J37" t="e">
        <f t="shared" si="0"/>
        <v>#N/A</v>
      </c>
    </row>
    <row r="38" spans="2:10">
      <c r="B38" s="8"/>
      <c r="C38" s="8"/>
      <c r="D38" s="8"/>
      <c r="E38" s="8"/>
      <c r="F38" t="e">
        <f>VLOOKUP($A38,Participants!$A:$E,4,FALSE)</f>
        <v>#N/A</v>
      </c>
      <c r="G38" t="e">
        <f>VLOOKUP($A38,Participants!$A:$E,2,FALSE)</f>
        <v>#N/A</v>
      </c>
      <c r="H38" t="e">
        <f>VLOOKUP($A38,Participants!$A:$E,3,FALSE)</f>
        <v>#N/A</v>
      </c>
      <c r="I38" t="e">
        <f>VLOOKUP($A38,Participants!$A:$E,5,FALSE)</f>
        <v>#N/A</v>
      </c>
      <c r="J38" t="e">
        <f t="shared" si="0"/>
        <v>#N/A</v>
      </c>
    </row>
    <row r="39" spans="2:10">
      <c r="B39" s="8"/>
      <c r="C39" s="8"/>
      <c r="D39" s="8"/>
      <c r="E39" s="8"/>
      <c r="F39" t="e">
        <f>VLOOKUP($A39,Participants!$A:$E,4,FALSE)</f>
        <v>#N/A</v>
      </c>
      <c r="G39" t="e">
        <f>VLOOKUP($A39,Participants!$A:$E,2,FALSE)</f>
        <v>#N/A</v>
      </c>
      <c r="H39" t="e">
        <f>VLOOKUP($A39,Participants!$A:$E,3,FALSE)</f>
        <v>#N/A</v>
      </c>
      <c r="I39" t="e">
        <f>VLOOKUP($A39,Participants!$A:$E,5,FALSE)</f>
        <v>#N/A</v>
      </c>
      <c r="J39" t="e">
        <f t="shared" si="0"/>
        <v>#N/A</v>
      </c>
    </row>
    <row r="40" spans="2:10">
      <c r="B40" s="8"/>
      <c r="C40" s="8"/>
      <c r="D40" s="8"/>
      <c r="E40" s="8"/>
      <c r="F40" t="e">
        <f>VLOOKUP($A40,Participants!$A:$E,4,FALSE)</f>
        <v>#N/A</v>
      </c>
      <c r="G40" t="e">
        <f>VLOOKUP($A40,Participants!$A:$E,2,FALSE)</f>
        <v>#N/A</v>
      </c>
      <c r="H40" t="e">
        <f>VLOOKUP($A40,Participants!$A:$E,3,FALSE)</f>
        <v>#N/A</v>
      </c>
      <c r="I40" t="e">
        <f>VLOOKUP($A40,Participants!$A:$E,5,FALSE)</f>
        <v>#N/A</v>
      </c>
      <c r="J40" t="e">
        <f t="shared" si="0"/>
        <v>#N/A</v>
      </c>
    </row>
    <row r="41" spans="2:10">
      <c r="B41" s="8"/>
      <c r="C41" s="8"/>
      <c r="D41" s="8"/>
      <c r="E41" s="8"/>
      <c r="F41" t="e">
        <f>VLOOKUP($A41,Participants!$A:$E,4,FALSE)</f>
        <v>#N/A</v>
      </c>
      <c r="G41" t="e">
        <f>VLOOKUP($A41,Participants!$A:$E,2,FALSE)</f>
        <v>#N/A</v>
      </c>
      <c r="H41" t="e">
        <f>VLOOKUP($A41,Participants!$A:$E,3,FALSE)</f>
        <v>#N/A</v>
      </c>
      <c r="I41" t="e">
        <f>VLOOKUP($A41,Participants!$A:$E,5,FALSE)</f>
        <v>#N/A</v>
      </c>
      <c r="J41" t="e">
        <f t="shared" si="0"/>
        <v>#N/A</v>
      </c>
    </row>
    <row r="42" spans="2:10">
      <c r="B42" s="8"/>
      <c r="C42" s="8"/>
      <c r="D42" s="8"/>
      <c r="E42" s="8"/>
      <c r="F42" t="e">
        <f>VLOOKUP($A42,Participants!$A:$E,4,FALSE)</f>
        <v>#N/A</v>
      </c>
      <c r="G42" t="e">
        <f>VLOOKUP($A42,Participants!$A:$E,2,FALSE)</f>
        <v>#N/A</v>
      </c>
      <c r="H42" t="e">
        <f>VLOOKUP($A42,Participants!$A:$E,3,FALSE)</f>
        <v>#N/A</v>
      </c>
      <c r="I42" t="e">
        <f>VLOOKUP($A42,Participants!$A:$E,5,FALSE)</f>
        <v>#N/A</v>
      </c>
      <c r="J42" t="e">
        <f t="shared" si="0"/>
        <v>#N/A</v>
      </c>
    </row>
    <row r="43" spans="2:10">
      <c r="B43" s="8"/>
      <c r="C43" s="8"/>
      <c r="D43" s="8"/>
      <c r="E43" s="8"/>
      <c r="F43" t="e">
        <f>VLOOKUP($A43,Participants!$A:$E,4,FALSE)</f>
        <v>#N/A</v>
      </c>
      <c r="G43" t="e">
        <f>VLOOKUP($A43,Participants!$A:$E,2,FALSE)</f>
        <v>#N/A</v>
      </c>
      <c r="H43" t="e">
        <f>VLOOKUP($A43,Participants!$A:$E,3,FALSE)</f>
        <v>#N/A</v>
      </c>
      <c r="I43" t="e">
        <f>VLOOKUP($A43,Participants!$A:$E,5,FALSE)</f>
        <v>#N/A</v>
      </c>
      <c r="J43" t="e">
        <f t="shared" si="0"/>
        <v>#N/A</v>
      </c>
    </row>
    <row r="44" spans="2:10">
      <c r="B44" s="8"/>
      <c r="C44" s="8"/>
      <c r="D44" s="8"/>
      <c r="E44" s="8"/>
      <c r="F44" t="e">
        <f>VLOOKUP($A44,Participants!$A:$E,4,FALSE)</f>
        <v>#N/A</v>
      </c>
      <c r="G44" t="e">
        <f>VLOOKUP($A44,Participants!$A:$E,2,FALSE)</f>
        <v>#N/A</v>
      </c>
      <c r="H44" t="e">
        <f>VLOOKUP($A44,Participants!$A:$E,3,FALSE)</f>
        <v>#N/A</v>
      </c>
      <c r="I44" t="e">
        <f>VLOOKUP($A44,Participants!$A:$E,5,FALSE)</f>
        <v>#N/A</v>
      </c>
      <c r="J44" t="e">
        <f t="shared" si="0"/>
        <v>#N/A</v>
      </c>
    </row>
    <row r="45" spans="2:10">
      <c r="B45" s="8"/>
      <c r="C45" s="8"/>
      <c r="D45" s="8"/>
      <c r="E45" s="8"/>
      <c r="F45" t="e">
        <f>VLOOKUP($A45,Participants!$A:$E,4,FALSE)</f>
        <v>#N/A</v>
      </c>
      <c r="G45" t="e">
        <f>VLOOKUP($A45,Participants!$A:$E,2,FALSE)</f>
        <v>#N/A</v>
      </c>
      <c r="H45" t="e">
        <f>VLOOKUP($A45,Participants!$A:$E,3,FALSE)</f>
        <v>#N/A</v>
      </c>
      <c r="I45" t="e">
        <f>VLOOKUP($A45,Participants!$A:$E,5,FALSE)</f>
        <v>#N/A</v>
      </c>
      <c r="J45" t="e">
        <f t="shared" si="0"/>
        <v>#N/A</v>
      </c>
    </row>
    <row r="46" spans="2:10">
      <c r="B46" s="8"/>
      <c r="C46" s="8"/>
      <c r="D46" s="8"/>
      <c r="E46" s="8"/>
      <c r="F46" t="e">
        <f>VLOOKUP($A46,Participants!$A:$E,4,FALSE)</f>
        <v>#N/A</v>
      </c>
      <c r="G46" t="e">
        <f>VLOOKUP($A46,Participants!$A:$E,2,FALSE)</f>
        <v>#N/A</v>
      </c>
      <c r="H46" t="e">
        <f>VLOOKUP($A46,Participants!$A:$E,3,FALSE)</f>
        <v>#N/A</v>
      </c>
      <c r="I46" t="e">
        <f>VLOOKUP($A46,Participants!$A:$E,5,FALSE)</f>
        <v>#N/A</v>
      </c>
      <c r="J46" t="e">
        <f t="shared" si="0"/>
        <v>#N/A</v>
      </c>
    </row>
    <row r="47" spans="2:10">
      <c r="B47" s="8"/>
      <c r="C47" s="8"/>
      <c r="D47" s="8"/>
      <c r="E47" s="8"/>
      <c r="F47" t="e">
        <f>VLOOKUP($A47,Participants!$A:$E,4,FALSE)</f>
        <v>#N/A</v>
      </c>
      <c r="G47" t="e">
        <f>VLOOKUP($A47,Participants!$A:$E,2,FALSE)</f>
        <v>#N/A</v>
      </c>
      <c r="H47" t="e">
        <f>VLOOKUP($A47,Participants!$A:$E,3,FALSE)</f>
        <v>#N/A</v>
      </c>
      <c r="I47" t="e">
        <f>VLOOKUP($A47,Participants!$A:$E,5,FALSE)</f>
        <v>#N/A</v>
      </c>
      <c r="J47" t="e">
        <f t="shared" si="0"/>
        <v>#N/A</v>
      </c>
    </row>
    <row r="48" spans="2:10">
      <c r="B48" s="8"/>
      <c r="C48" s="8"/>
      <c r="D48" s="8"/>
      <c r="E48" s="8"/>
      <c r="F48" t="e">
        <f>VLOOKUP($A48,Participants!$A:$E,4,FALSE)</f>
        <v>#N/A</v>
      </c>
      <c r="G48" t="e">
        <f>VLOOKUP($A48,Participants!$A:$E,2,FALSE)</f>
        <v>#N/A</v>
      </c>
      <c r="H48" t="e">
        <f>VLOOKUP($A48,Participants!$A:$E,3,FALSE)</f>
        <v>#N/A</v>
      </c>
      <c r="I48" t="e">
        <f>VLOOKUP($A48,Participants!$A:$E,5,FALSE)</f>
        <v>#N/A</v>
      </c>
      <c r="J48" t="e">
        <f t="shared" si="0"/>
        <v>#N/A</v>
      </c>
    </row>
    <row r="49" spans="2:10">
      <c r="B49" s="8"/>
      <c r="C49" s="8"/>
      <c r="D49" s="8"/>
      <c r="E49" s="8"/>
      <c r="F49" t="e">
        <f>VLOOKUP($A49,Participants!$A:$E,4,FALSE)</f>
        <v>#N/A</v>
      </c>
      <c r="G49" t="e">
        <f>VLOOKUP($A49,Participants!$A:$E,2,FALSE)</f>
        <v>#N/A</v>
      </c>
      <c r="H49" t="e">
        <f>VLOOKUP($A49,Participants!$A:$E,3,FALSE)</f>
        <v>#N/A</v>
      </c>
      <c r="I49" t="e">
        <f>VLOOKUP($A49,Participants!$A:$E,5,FALSE)</f>
        <v>#N/A</v>
      </c>
      <c r="J49" t="e">
        <f t="shared" si="0"/>
        <v>#N/A</v>
      </c>
    </row>
    <row r="50" spans="2:10">
      <c r="B50" s="8"/>
      <c r="C50" s="8"/>
      <c r="D50" s="8"/>
      <c r="E50" s="8"/>
      <c r="F50" t="e">
        <f>VLOOKUP($A50,Participants!$A:$E,4,FALSE)</f>
        <v>#N/A</v>
      </c>
      <c r="G50" t="e">
        <f>VLOOKUP($A50,Participants!$A:$E,2,FALSE)</f>
        <v>#N/A</v>
      </c>
      <c r="H50" t="e">
        <f>VLOOKUP($A50,Participants!$A:$E,3,FALSE)</f>
        <v>#N/A</v>
      </c>
      <c r="I50" t="e">
        <f>VLOOKUP($A50,Participants!$A:$E,5,FALSE)</f>
        <v>#N/A</v>
      </c>
      <c r="J50" t="e">
        <f t="shared" si="0"/>
        <v>#N/A</v>
      </c>
    </row>
    <row r="51" spans="2:10">
      <c r="B51" s="8"/>
      <c r="C51" s="8"/>
      <c r="D51" s="8"/>
      <c r="E51" s="8"/>
      <c r="F51" t="e">
        <f>VLOOKUP($A51,Participants!$A:$E,4,FALSE)</f>
        <v>#N/A</v>
      </c>
      <c r="G51" t="e">
        <f>VLOOKUP($A51,Participants!$A:$E,2,FALSE)</f>
        <v>#N/A</v>
      </c>
      <c r="H51" t="e">
        <f>VLOOKUP($A51,Participants!$A:$E,3,FALSE)</f>
        <v>#N/A</v>
      </c>
      <c r="I51" t="e">
        <f>VLOOKUP($A51,Participants!$A:$E,5,FALSE)</f>
        <v>#N/A</v>
      </c>
      <c r="J51" t="e">
        <f t="shared" si="0"/>
        <v>#N/A</v>
      </c>
    </row>
    <row r="52" spans="2:10">
      <c r="B52" s="8"/>
      <c r="C52" s="8"/>
      <c r="D52" s="8"/>
      <c r="E52" s="8"/>
      <c r="F52" t="e">
        <f>VLOOKUP($A52,Participants!$A:$E,4,FALSE)</f>
        <v>#N/A</v>
      </c>
      <c r="G52" t="e">
        <f>VLOOKUP($A52,Participants!$A:$E,2,FALSE)</f>
        <v>#N/A</v>
      </c>
      <c r="H52" t="e">
        <f>VLOOKUP($A52,Participants!$A:$E,3,FALSE)</f>
        <v>#N/A</v>
      </c>
      <c r="I52" t="e">
        <f>VLOOKUP($A52,Participants!$A:$E,5,FALSE)</f>
        <v>#N/A</v>
      </c>
      <c r="J52" t="e">
        <f t="shared" si="0"/>
        <v>#N/A</v>
      </c>
    </row>
    <row r="53" spans="2:10">
      <c r="B53" s="8"/>
      <c r="C53" s="8"/>
      <c r="D53" s="8"/>
      <c r="E53" s="8"/>
      <c r="F53" t="e">
        <f>VLOOKUP($A53,Participants!$A:$E,4,FALSE)</f>
        <v>#N/A</v>
      </c>
      <c r="G53" t="e">
        <f>VLOOKUP($A53,Participants!$A:$E,2,FALSE)</f>
        <v>#N/A</v>
      </c>
      <c r="H53" t="e">
        <f>VLOOKUP($A53,Participants!$A:$E,3,FALSE)</f>
        <v>#N/A</v>
      </c>
      <c r="I53" t="e">
        <f>VLOOKUP($A53,Participants!$A:$E,5,FALSE)</f>
        <v>#N/A</v>
      </c>
      <c r="J53" t="e">
        <f t="shared" si="0"/>
        <v>#N/A</v>
      </c>
    </row>
    <row r="54" spans="2:10">
      <c r="B54" s="8"/>
      <c r="C54" s="8"/>
      <c r="D54" s="8"/>
      <c r="E54" s="8"/>
      <c r="F54" t="e">
        <f>VLOOKUP($A54,Participants!$A:$E,4,FALSE)</f>
        <v>#N/A</v>
      </c>
      <c r="G54" t="e">
        <f>VLOOKUP($A54,Participants!$A:$E,2,FALSE)</f>
        <v>#N/A</v>
      </c>
      <c r="H54" t="e">
        <f>VLOOKUP($A54,Participants!$A:$E,3,FALSE)</f>
        <v>#N/A</v>
      </c>
      <c r="I54" t="e">
        <f>VLOOKUP($A54,Participants!$A:$E,5,FALSE)</f>
        <v>#N/A</v>
      </c>
      <c r="J54" t="e">
        <f t="shared" si="0"/>
        <v>#N/A</v>
      </c>
    </row>
    <row r="55" spans="2:10">
      <c r="B55" s="8"/>
      <c r="C55" s="8"/>
      <c r="D55" s="8"/>
      <c r="E55" s="8"/>
      <c r="F55" t="e">
        <f>VLOOKUP($A55,Participants!$A:$E,4,FALSE)</f>
        <v>#N/A</v>
      </c>
      <c r="G55" t="e">
        <f>VLOOKUP($A55,Participants!$A:$E,2,FALSE)</f>
        <v>#N/A</v>
      </c>
      <c r="H55" t="e">
        <f>VLOOKUP($A55,Participants!$A:$E,3,FALSE)</f>
        <v>#N/A</v>
      </c>
      <c r="I55" t="e">
        <f>VLOOKUP($A55,Participants!$A:$E,5,FALSE)</f>
        <v>#N/A</v>
      </c>
      <c r="J55" t="e">
        <f t="shared" si="0"/>
        <v>#N/A</v>
      </c>
    </row>
    <row r="56" spans="2:10">
      <c r="B56" s="8"/>
      <c r="C56" s="8"/>
      <c r="D56" s="8"/>
      <c r="E56" s="8"/>
      <c r="F56" t="e">
        <f>VLOOKUP($A56,Participants!$A:$E,4,FALSE)</f>
        <v>#N/A</v>
      </c>
      <c r="G56" t="e">
        <f>VLOOKUP($A56,Participants!$A:$E,2,FALSE)</f>
        <v>#N/A</v>
      </c>
      <c r="H56" t="e">
        <f>VLOOKUP($A56,Participants!$A:$E,3,FALSE)</f>
        <v>#N/A</v>
      </c>
      <c r="I56" t="e">
        <f>VLOOKUP($A56,Participants!$A:$E,5,FALSE)</f>
        <v>#N/A</v>
      </c>
      <c r="J56" t="e">
        <f t="shared" si="0"/>
        <v>#N/A</v>
      </c>
    </row>
    <row r="57" spans="2:10">
      <c r="B57" s="8"/>
      <c r="C57" s="8"/>
      <c r="D57" s="8"/>
      <c r="E57" s="8"/>
      <c r="F57" t="e">
        <f>VLOOKUP($A57,Participants!$A:$E,4,FALSE)</f>
        <v>#N/A</v>
      </c>
      <c r="G57" t="e">
        <f>VLOOKUP($A57,Participants!$A:$E,2,FALSE)</f>
        <v>#N/A</v>
      </c>
      <c r="H57" t="e">
        <f>VLOOKUP($A57,Participants!$A:$E,3,FALSE)</f>
        <v>#N/A</v>
      </c>
      <c r="I57" t="e">
        <f>VLOOKUP($A57,Participants!$A:$E,5,FALSE)</f>
        <v>#N/A</v>
      </c>
      <c r="J57" t="e">
        <f t="shared" si="0"/>
        <v>#N/A</v>
      </c>
    </row>
    <row r="58" spans="2:10">
      <c r="B58" s="8"/>
      <c r="C58" s="8"/>
      <c r="D58" s="8"/>
      <c r="E58" s="8"/>
      <c r="F58" t="e">
        <f>VLOOKUP($A58,Participants!$A:$E,4,FALSE)</f>
        <v>#N/A</v>
      </c>
      <c r="G58" t="e">
        <f>VLOOKUP($A58,Participants!$A:$E,2,FALSE)</f>
        <v>#N/A</v>
      </c>
      <c r="H58" t="e">
        <f>VLOOKUP($A58,Participants!$A:$E,3,FALSE)</f>
        <v>#N/A</v>
      </c>
      <c r="I58" t="e">
        <f>VLOOKUP($A58,Participants!$A:$E,5,FALSE)</f>
        <v>#N/A</v>
      </c>
      <c r="J58" t="e">
        <f t="shared" si="0"/>
        <v>#N/A</v>
      </c>
    </row>
    <row r="59" spans="2:10">
      <c r="B59" s="8"/>
      <c r="C59" s="8"/>
      <c r="D59" s="8"/>
      <c r="E59" s="8"/>
      <c r="F59" t="e">
        <f>VLOOKUP($A59,Participants!$A:$E,4,FALSE)</f>
        <v>#N/A</v>
      </c>
      <c r="G59" t="e">
        <f>VLOOKUP($A59,Participants!$A:$E,2,FALSE)</f>
        <v>#N/A</v>
      </c>
      <c r="H59" t="e">
        <f>VLOOKUP($A59,Participants!$A:$E,3,FALSE)</f>
        <v>#N/A</v>
      </c>
      <c r="I59" t="e">
        <f>VLOOKUP($A59,Participants!$A:$E,5,FALSE)</f>
        <v>#N/A</v>
      </c>
      <c r="J59" t="e">
        <f t="shared" si="0"/>
        <v>#N/A</v>
      </c>
    </row>
    <row r="60" spans="2:10">
      <c r="B60" s="8"/>
      <c r="C60" s="8"/>
      <c r="D60" s="8"/>
      <c r="E60" s="8"/>
      <c r="F60" t="e">
        <f>VLOOKUP($A60,Participants!$A:$E,4,FALSE)</f>
        <v>#N/A</v>
      </c>
      <c r="G60" t="e">
        <f>VLOOKUP($A60,Participants!$A:$E,2,FALSE)</f>
        <v>#N/A</v>
      </c>
      <c r="H60" t="e">
        <f>VLOOKUP($A60,Participants!$A:$E,3,FALSE)</f>
        <v>#N/A</v>
      </c>
      <c r="I60" t="e">
        <f>VLOOKUP($A60,Participants!$A:$E,5,FALSE)</f>
        <v>#N/A</v>
      </c>
      <c r="J60" t="e">
        <f t="shared" si="0"/>
        <v>#N/A</v>
      </c>
    </row>
    <row r="61" spans="2:10">
      <c r="B61" s="8"/>
      <c r="C61" s="8"/>
      <c r="D61" s="8"/>
      <c r="E61" s="8"/>
      <c r="F61" t="e">
        <f>VLOOKUP($A61,Participants!$A:$E,4,FALSE)</f>
        <v>#N/A</v>
      </c>
      <c r="G61" t="e">
        <f>VLOOKUP($A61,Participants!$A:$E,2,FALSE)</f>
        <v>#N/A</v>
      </c>
      <c r="H61" t="e">
        <f>VLOOKUP($A61,Participants!$A:$E,3,FALSE)</f>
        <v>#N/A</v>
      </c>
      <c r="I61" t="e">
        <f>VLOOKUP($A61,Participants!$A:$E,5,FALSE)</f>
        <v>#N/A</v>
      </c>
      <c r="J61" t="e">
        <f t="shared" si="0"/>
        <v>#N/A</v>
      </c>
    </row>
    <row r="62" spans="2:10">
      <c r="B62" s="8"/>
      <c r="C62" s="8"/>
      <c r="D62" s="8"/>
      <c r="E62" s="8"/>
      <c r="F62" t="e">
        <f>VLOOKUP($A62,Participants!$A:$E,4,FALSE)</f>
        <v>#N/A</v>
      </c>
      <c r="G62" t="e">
        <f>VLOOKUP($A62,Participants!$A:$E,2,FALSE)</f>
        <v>#N/A</v>
      </c>
      <c r="H62" t="e">
        <f>VLOOKUP($A62,Participants!$A:$E,3,FALSE)</f>
        <v>#N/A</v>
      </c>
      <c r="I62" t="e">
        <f>VLOOKUP($A62,Participants!$A:$E,5,FALSE)</f>
        <v>#N/A</v>
      </c>
      <c r="J62" t="e">
        <f t="shared" si="0"/>
        <v>#N/A</v>
      </c>
    </row>
    <row r="63" spans="2:10">
      <c r="B63" s="8"/>
      <c r="C63" s="8"/>
      <c r="D63" s="8"/>
      <c r="E63" s="8"/>
      <c r="F63" t="e">
        <f>VLOOKUP($A63,Participants!$A:$E,4,FALSE)</f>
        <v>#N/A</v>
      </c>
      <c r="G63" t="e">
        <f>VLOOKUP($A63,Participants!$A:$E,2,FALSE)</f>
        <v>#N/A</v>
      </c>
      <c r="H63" t="e">
        <f>VLOOKUP($A63,Participants!$A:$E,3,FALSE)</f>
        <v>#N/A</v>
      </c>
      <c r="I63" t="e">
        <f>VLOOKUP($A63,Participants!$A:$E,5,FALSE)</f>
        <v>#N/A</v>
      </c>
      <c r="J63" t="e">
        <f t="shared" si="0"/>
        <v>#N/A</v>
      </c>
    </row>
    <row r="64" spans="2:10">
      <c r="B64" s="8"/>
      <c r="C64" s="8"/>
      <c r="D64" s="8"/>
      <c r="E64" s="8"/>
      <c r="F64" t="e">
        <f>VLOOKUP($A64,Participants!$A:$E,4,FALSE)</f>
        <v>#N/A</v>
      </c>
      <c r="G64" t="e">
        <f>VLOOKUP($A64,Participants!$A:$E,2,FALSE)</f>
        <v>#N/A</v>
      </c>
      <c r="H64" t="e">
        <f>VLOOKUP($A64,Participants!$A:$E,3,FALSE)</f>
        <v>#N/A</v>
      </c>
      <c r="I64" t="e">
        <f>VLOOKUP($A64,Participants!$A:$E,5,FALSE)</f>
        <v>#N/A</v>
      </c>
      <c r="J64" t="e">
        <f t="shared" si="0"/>
        <v>#N/A</v>
      </c>
    </row>
    <row r="65" spans="2:10">
      <c r="B65" s="8"/>
      <c r="C65" s="8"/>
      <c r="D65" s="8"/>
      <c r="E65" s="8"/>
      <c r="F65" t="e">
        <f>VLOOKUP($A65,Participants!$A:$E,4,FALSE)</f>
        <v>#N/A</v>
      </c>
      <c r="G65" t="e">
        <f>VLOOKUP($A65,Participants!$A:$E,2,FALSE)</f>
        <v>#N/A</v>
      </c>
      <c r="H65" t="e">
        <f>VLOOKUP($A65,Participants!$A:$E,3,FALSE)</f>
        <v>#N/A</v>
      </c>
      <c r="I65" t="e">
        <f>VLOOKUP($A65,Participants!$A:$E,5,FALSE)</f>
        <v>#N/A</v>
      </c>
      <c r="J65" t="e">
        <f t="shared" si="0"/>
        <v>#N/A</v>
      </c>
    </row>
    <row r="66" spans="2:10">
      <c r="B66" s="8"/>
      <c r="C66" s="8"/>
      <c r="D66" s="8"/>
      <c r="E66" s="8"/>
      <c r="F66" t="e">
        <f>VLOOKUP($A66,Participants!$A:$E,4,FALSE)</f>
        <v>#N/A</v>
      </c>
      <c r="G66" t="e">
        <f>VLOOKUP($A66,Participants!$A:$E,2,FALSE)</f>
        <v>#N/A</v>
      </c>
      <c r="H66" t="e">
        <f>VLOOKUP($A66,Participants!$A:$E,3,FALSE)</f>
        <v>#N/A</v>
      </c>
      <c r="I66" t="e">
        <f>VLOOKUP($A66,Participants!$A:$E,5,FALSE)</f>
        <v>#N/A</v>
      </c>
      <c r="J66" t="e">
        <f t="shared" si="0"/>
        <v>#N/A</v>
      </c>
    </row>
    <row r="67" spans="2:10">
      <c r="B67" s="8"/>
      <c r="C67" s="8"/>
      <c r="D67" s="8"/>
      <c r="E67" s="8"/>
      <c r="F67" t="e">
        <f>VLOOKUP($A67,Participants!$A:$E,4,FALSE)</f>
        <v>#N/A</v>
      </c>
      <c r="G67" t="e">
        <f>VLOOKUP($A67,Participants!$A:$E,2,FALSE)</f>
        <v>#N/A</v>
      </c>
      <c r="H67" t="e">
        <f>VLOOKUP($A67,Participants!$A:$E,3,FALSE)</f>
        <v>#N/A</v>
      </c>
      <c r="I67" t="e">
        <f>VLOOKUP($A67,Participants!$A:$E,5,FALSE)</f>
        <v>#N/A</v>
      </c>
      <c r="J67" t="e">
        <f t="shared" ref="J67:J101" si="1">RANK(B67,$B$1:$B$97,0)</f>
        <v>#N/A</v>
      </c>
    </row>
    <row r="68" spans="2:10">
      <c r="B68" s="8"/>
      <c r="C68" s="8"/>
      <c r="D68" s="8"/>
      <c r="E68" s="8"/>
      <c r="F68" t="e">
        <f>VLOOKUP($A68,Participants!$A:$E,4,FALSE)</f>
        <v>#N/A</v>
      </c>
      <c r="G68" t="e">
        <f>VLOOKUP($A68,Participants!$A:$E,2,FALSE)</f>
        <v>#N/A</v>
      </c>
      <c r="H68" t="e">
        <f>VLOOKUP($A68,Participants!$A:$E,3,FALSE)</f>
        <v>#N/A</v>
      </c>
      <c r="I68" t="e">
        <f>VLOOKUP($A68,Participants!$A:$E,5,FALSE)</f>
        <v>#N/A</v>
      </c>
      <c r="J68" t="e">
        <f t="shared" si="1"/>
        <v>#N/A</v>
      </c>
    </row>
    <row r="69" spans="2:10">
      <c r="B69" s="8"/>
      <c r="C69" s="8"/>
      <c r="D69" s="8"/>
      <c r="E69" s="8"/>
      <c r="F69" t="e">
        <f>VLOOKUP($A69,Participants!$A:$E,4,FALSE)</f>
        <v>#N/A</v>
      </c>
      <c r="G69" t="e">
        <f>VLOOKUP($A69,Participants!$A:$E,2,FALSE)</f>
        <v>#N/A</v>
      </c>
      <c r="H69" t="e">
        <f>VLOOKUP($A69,Participants!$A:$E,3,FALSE)</f>
        <v>#N/A</v>
      </c>
      <c r="I69" t="e">
        <f>VLOOKUP($A69,Participants!$A:$E,5,FALSE)</f>
        <v>#N/A</v>
      </c>
      <c r="J69" t="e">
        <f t="shared" si="1"/>
        <v>#N/A</v>
      </c>
    </row>
    <row r="70" spans="2:10">
      <c r="B70" s="8"/>
      <c r="C70" s="8"/>
      <c r="D70" s="8"/>
      <c r="E70" s="8"/>
      <c r="F70" t="e">
        <f>VLOOKUP($A70,Participants!$A:$E,4,FALSE)</f>
        <v>#N/A</v>
      </c>
      <c r="G70" t="e">
        <f>VLOOKUP($A70,Participants!$A:$E,2,FALSE)</f>
        <v>#N/A</v>
      </c>
      <c r="H70" t="e">
        <f>VLOOKUP($A70,Participants!$A:$E,3,FALSE)</f>
        <v>#N/A</v>
      </c>
      <c r="I70" t="e">
        <f>VLOOKUP($A70,Participants!$A:$E,5,FALSE)</f>
        <v>#N/A</v>
      </c>
      <c r="J70" t="e">
        <f t="shared" si="1"/>
        <v>#N/A</v>
      </c>
    </row>
    <row r="71" spans="2:10">
      <c r="B71" s="8"/>
      <c r="C71" s="8"/>
      <c r="D71" s="8"/>
      <c r="E71" s="8"/>
      <c r="F71" t="e">
        <f>VLOOKUP($A71,Participants!$A:$E,4,FALSE)</f>
        <v>#N/A</v>
      </c>
      <c r="G71" t="e">
        <f>VLOOKUP($A71,Participants!$A:$E,2,FALSE)</f>
        <v>#N/A</v>
      </c>
      <c r="H71" t="e">
        <f>VLOOKUP($A71,Participants!$A:$E,3,FALSE)</f>
        <v>#N/A</v>
      </c>
      <c r="I71" t="e">
        <f>VLOOKUP($A71,Participants!$A:$E,5,FALSE)</f>
        <v>#N/A</v>
      </c>
      <c r="J71" t="e">
        <f t="shared" si="1"/>
        <v>#N/A</v>
      </c>
    </row>
    <row r="72" spans="2:10">
      <c r="B72" s="8"/>
      <c r="C72" s="8"/>
      <c r="D72" s="8"/>
      <c r="E72" s="8"/>
      <c r="F72" t="e">
        <f>VLOOKUP($A72,Participants!$A:$E,4,FALSE)</f>
        <v>#N/A</v>
      </c>
      <c r="G72" t="e">
        <f>VLOOKUP($A72,Participants!$A:$E,2,FALSE)</f>
        <v>#N/A</v>
      </c>
      <c r="H72" t="e">
        <f>VLOOKUP($A72,Participants!$A:$E,3,FALSE)</f>
        <v>#N/A</v>
      </c>
      <c r="I72" t="e">
        <f>VLOOKUP($A72,Participants!$A:$E,5,FALSE)</f>
        <v>#N/A</v>
      </c>
      <c r="J72" t="e">
        <f t="shared" si="1"/>
        <v>#N/A</v>
      </c>
    </row>
    <row r="73" spans="2:10">
      <c r="B73" s="8"/>
      <c r="C73" s="8"/>
      <c r="D73" s="8"/>
      <c r="E73" s="8"/>
      <c r="F73" t="e">
        <f>VLOOKUP($A73,Participants!$A:$E,4,FALSE)</f>
        <v>#N/A</v>
      </c>
      <c r="G73" t="e">
        <f>VLOOKUP($A73,Participants!$A:$E,2,FALSE)</f>
        <v>#N/A</v>
      </c>
      <c r="H73" t="e">
        <f>VLOOKUP($A73,Participants!$A:$E,3,FALSE)</f>
        <v>#N/A</v>
      </c>
      <c r="I73" t="e">
        <f>VLOOKUP($A73,Participants!$A:$E,5,FALSE)</f>
        <v>#N/A</v>
      </c>
      <c r="J73" t="e">
        <f t="shared" si="1"/>
        <v>#N/A</v>
      </c>
    </row>
    <row r="74" spans="2:10">
      <c r="B74" s="8"/>
      <c r="C74" s="8"/>
      <c r="D74" s="8"/>
      <c r="E74" s="8"/>
      <c r="F74" t="e">
        <f>VLOOKUP($A74,Participants!$A:$E,4,FALSE)</f>
        <v>#N/A</v>
      </c>
      <c r="G74" t="e">
        <f>VLOOKUP($A74,Participants!$A:$E,2,FALSE)</f>
        <v>#N/A</v>
      </c>
      <c r="H74" t="e">
        <f>VLOOKUP($A74,Participants!$A:$E,3,FALSE)</f>
        <v>#N/A</v>
      </c>
      <c r="I74" t="e">
        <f>VLOOKUP($A74,Participants!$A:$E,5,FALSE)</f>
        <v>#N/A</v>
      </c>
      <c r="J74" t="e">
        <f t="shared" si="1"/>
        <v>#N/A</v>
      </c>
    </row>
    <row r="75" spans="2:10">
      <c r="B75" s="8"/>
      <c r="C75" s="8"/>
      <c r="D75" s="8"/>
      <c r="E75" s="8"/>
      <c r="F75" t="e">
        <f>VLOOKUP($A75,Participants!$A:$E,4,FALSE)</f>
        <v>#N/A</v>
      </c>
      <c r="G75" t="e">
        <f>VLOOKUP($A75,Participants!$A:$E,2,FALSE)</f>
        <v>#N/A</v>
      </c>
      <c r="H75" t="e">
        <f>VLOOKUP($A75,Participants!$A:$E,3,FALSE)</f>
        <v>#N/A</v>
      </c>
      <c r="I75" t="e">
        <f>VLOOKUP($A75,Participants!$A:$E,5,FALSE)</f>
        <v>#N/A</v>
      </c>
      <c r="J75" t="e">
        <f t="shared" si="1"/>
        <v>#N/A</v>
      </c>
    </row>
    <row r="76" spans="2:10">
      <c r="B76" s="8"/>
      <c r="C76" s="8"/>
      <c r="D76" s="8"/>
      <c r="E76" s="8"/>
      <c r="F76" t="e">
        <f>VLOOKUP($A76,Participants!$A:$E,4,FALSE)</f>
        <v>#N/A</v>
      </c>
      <c r="G76" t="e">
        <f>VLOOKUP($A76,Participants!$A:$E,2,FALSE)</f>
        <v>#N/A</v>
      </c>
      <c r="H76" t="e">
        <f>VLOOKUP($A76,Participants!$A:$E,3,FALSE)</f>
        <v>#N/A</v>
      </c>
      <c r="I76" t="e">
        <f>VLOOKUP($A76,Participants!$A:$E,5,FALSE)</f>
        <v>#N/A</v>
      </c>
      <c r="J76" t="e">
        <f t="shared" si="1"/>
        <v>#N/A</v>
      </c>
    </row>
    <row r="77" spans="2:10">
      <c r="B77" s="8"/>
      <c r="C77" s="8"/>
      <c r="D77" s="8"/>
      <c r="E77" s="8"/>
      <c r="F77" t="e">
        <f>VLOOKUP($A77,Participants!$A:$E,4,FALSE)</f>
        <v>#N/A</v>
      </c>
      <c r="G77" t="e">
        <f>VLOOKUP($A77,Participants!$A:$E,2,FALSE)</f>
        <v>#N/A</v>
      </c>
      <c r="H77" t="e">
        <f>VLOOKUP($A77,Participants!$A:$E,3,FALSE)</f>
        <v>#N/A</v>
      </c>
      <c r="I77" t="e">
        <f>VLOOKUP($A77,Participants!$A:$E,5,FALSE)</f>
        <v>#N/A</v>
      </c>
      <c r="J77" t="e">
        <f t="shared" si="1"/>
        <v>#N/A</v>
      </c>
    </row>
    <row r="78" spans="2:10">
      <c r="B78" s="8"/>
      <c r="C78" s="8"/>
      <c r="D78" s="8"/>
      <c r="E78" s="8"/>
      <c r="F78" t="e">
        <f>VLOOKUP($A78,Participants!$A:$E,4,FALSE)</f>
        <v>#N/A</v>
      </c>
      <c r="G78" t="e">
        <f>VLOOKUP($A78,Participants!$A:$E,2,FALSE)</f>
        <v>#N/A</v>
      </c>
      <c r="H78" t="e">
        <f>VLOOKUP($A78,Participants!$A:$E,3,FALSE)</f>
        <v>#N/A</v>
      </c>
      <c r="I78" t="e">
        <f>VLOOKUP($A78,Participants!$A:$E,5,FALSE)</f>
        <v>#N/A</v>
      </c>
      <c r="J78" t="e">
        <f t="shared" si="1"/>
        <v>#N/A</v>
      </c>
    </row>
    <row r="79" spans="2:10">
      <c r="B79" s="8"/>
      <c r="C79" s="8"/>
      <c r="D79" s="8"/>
      <c r="E79" s="8"/>
      <c r="F79" t="e">
        <f>VLOOKUP($A79,Participants!$A:$E,4,FALSE)</f>
        <v>#N/A</v>
      </c>
      <c r="G79" t="e">
        <f>VLOOKUP($A79,Participants!$A:$E,2,FALSE)</f>
        <v>#N/A</v>
      </c>
      <c r="H79" t="e">
        <f>VLOOKUP($A79,Participants!$A:$E,3,FALSE)</f>
        <v>#N/A</v>
      </c>
      <c r="I79" t="e">
        <f>VLOOKUP($A79,Participants!$A:$E,5,FALSE)</f>
        <v>#N/A</v>
      </c>
      <c r="J79" t="e">
        <f t="shared" si="1"/>
        <v>#N/A</v>
      </c>
    </row>
    <row r="80" spans="2:10">
      <c r="B80" s="8"/>
      <c r="C80" s="8"/>
      <c r="D80" s="8"/>
      <c r="E80" s="8"/>
      <c r="F80" t="e">
        <f>VLOOKUP($A80,Participants!$A:$E,4,FALSE)</f>
        <v>#N/A</v>
      </c>
      <c r="G80" t="e">
        <f>VLOOKUP($A80,Participants!$A:$E,2,FALSE)</f>
        <v>#N/A</v>
      </c>
      <c r="H80" t="e">
        <f>VLOOKUP($A80,Participants!$A:$E,3,FALSE)</f>
        <v>#N/A</v>
      </c>
      <c r="I80" t="e">
        <f>VLOOKUP($A80,Participants!$A:$E,5,FALSE)</f>
        <v>#N/A</v>
      </c>
      <c r="J80" t="e">
        <f t="shared" si="1"/>
        <v>#N/A</v>
      </c>
    </row>
    <row r="81" spans="2:10">
      <c r="B81" s="8"/>
      <c r="C81" s="8"/>
      <c r="D81" s="8"/>
      <c r="E81" s="8"/>
      <c r="F81" t="e">
        <f>VLOOKUP($A81,Participants!$A:$E,4,FALSE)</f>
        <v>#N/A</v>
      </c>
      <c r="G81" t="e">
        <f>VLOOKUP($A81,Participants!$A:$E,2,FALSE)</f>
        <v>#N/A</v>
      </c>
      <c r="H81" t="e">
        <f>VLOOKUP($A81,Participants!$A:$E,3,FALSE)</f>
        <v>#N/A</v>
      </c>
      <c r="I81" t="e">
        <f>VLOOKUP($A81,Participants!$A:$E,5,FALSE)</f>
        <v>#N/A</v>
      </c>
      <c r="J81" t="e">
        <f t="shared" si="1"/>
        <v>#N/A</v>
      </c>
    </row>
    <row r="82" spans="2:10">
      <c r="B82" s="8"/>
      <c r="C82" s="8"/>
      <c r="D82" s="8"/>
      <c r="E82" s="8"/>
      <c r="F82" t="e">
        <f>VLOOKUP($A82,Participants!$A:$E,4,FALSE)</f>
        <v>#N/A</v>
      </c>
      <c r="G82" t="e">
        <f>VLOOKUP($A82,Participants!$A:$E,2,FALSE)</f>
        <v>#N/A</v>
      </c>
      <c r="H82" t="e">
        <f>VLOOKUP($A82,Participants!$A:$E,3,FALSE)</f>
        <v>#N/A</v>
      </c>
      <c r="I82" t="e">
        <f>VLOOKUP($A82,Participants!$A:$E,5,FALSE)</f>
        <v>#N/A</v>
      </c>
      <c r="J82" t="e">
        <f t="shared" si="1"/>
        <v>#N/A</v>
      </c>
    </row>
    <row r="83" spans="2:10">
      <c r="B83" s="8"/>
      <c r="C83" s="8"/>
      <c r="D83" s="8"/>
      <c r="E83" s="8"/>
      <c r="F83" t="e">
        <f>VLOOKUP($A83,Participants!$A:$E,4,FALSE)</f>
        <v>#N/A</v>
      </c>
      <c r="G83" t="e">
        <f>VLOOKUP($A83,Participants!$A:$E,2,FALSE)</f>
        <v>#N/A</v>
      </c>
      <c r="H83" t="e">
        <f>VLOOKUP($A83,Participants!$A:$E,3,FALSE)</f>
        <v>#N/A</v>
      </c>
      <c r="I83" t="e">
        <f>VLOOKUP($A83,Participants!$A:$E,5,FALSE)</f>
        <v>#N/A</v>
      </c>
      <c r="J83" t="e">
        <f t="shared" si="1"/>
        <v>#N/A</v>
      </c>
    </row>
    <row r="84" spans="2:10">
      <c r="B84" s="8"/>
      <c r="C84" s="8"/>
      <c r="D84" s="8"/>
      <c r="E84" s="8"/>
      <c r="F84" t="e">
        <f>VLOOKUP($A84,Participants!$A:$E,4,FALSE)</f>
        <v>#N/A</v>
      </c>
      <c r="G84" t="e">
        <f>VLOOKUP($A84,Participants!$A:$E,2,FALSE)</f>
        <v>#N/A</v>
      </c>
      <c r="H84" t="e">
        <f>VLOOKUP($A84,Participants!$A:$E,3,FALSE)</f>
        <v>#N/A</v>
      </c>
      <c r="I84" t="e">
        <f>VLOOKUP($A84,Participants!$A:$E,5,FALSE)</f>
        <v>#N/A</v>
      </c>
      <c r="J84" t="e">
        <f t="shared" si="1"/>
        <v>#N/A</v>
      </c>
    </row>
    <row r="85" spans="2:10">
      <c r="B85" s="8"/>
      <c r="C85" s="8"/>
      <c r="D85" s="8"/>
      <c r="E85" s="8"/>
      <c r="F85" t="e">
        <f>VLOOKUP($A85,Participants!$A:$E,4,FALSE)</f>
        <v>#N/A</v>
      </c>
      <c r="G85" t="e">
        <f>VLOOKUP($A85,Participants!$A:$E,2,FALSE)</f>
        <v>#N/A</v>
      </c>
      <c r="H85" t="e">
        <f>VLOOKUP($A85,Participants!$A:$E,3,FALSE)</f>
        <v>#N/A</v>
      </c>
      <c r="I85" t="e">
        <f>VLOOKUP($A85,Participants!$A:$E,5,FALSE)</f>
        <v>#N/A</v>
      </c>
      <c r="J85" t="e">
        <f t="shared" si="1"/>
        <v>#N/A</v>
      </c>
    </row>
    <row r="86" spans="2:10">
      <c r="B86" s="8"/>
      <c r="C86" s="8"/>
      <c r="D86" s="8"/>
      <c r="E86" s="8"/>
      <c r="F86" t="e">
        <f>VLOOKUP($A86,Participants!$A:$E,4,FALSE)</f>
        <v>#N/A</v>
      </c>
      <c r="G86" t="e">
        <f>VLOOKUP($A86,Participants!$A:$E,2,FALSE)</f>
        <v>#N/A</v>
      </c>
      <c r="H86" t="e">
        <f>VLOOKUP($A86,Participants!$A:$E,3,FALSE)</f>
        <v>#N/A</v>
      </c>
      <c r="I86" t="e">
        <f>VLOOKUP($A86,Participants!$A:$E,5,FALSE)</f>
        <v>#N/A</v>
      </c>
      <c r="J86" t="e">
        <f t="shared" si="1"/>
        <v>#N/A</v>
      </c>
    </row>
    <row r="87" spans="2:10">
      <c r="B87" s="8"/>
      <c r="C87" s="8"/>
      <c r="D87" s="8"/>
      <c r="E87" s="8"/>
      <c r="F87" t="e">
        <f>VLOOKUP($A87,Participants!$A:$E,4,FALSE)</f>
        <v>#N/A</v>
      </c>
      <c r="G87" t="e">
        <f>VLOOKUP($A87,Participants!$A:$E,2,FALSE)</f>
        <v>#N/A</v>
      </c>
      <c r="H87" t="e">
        <f>VLOOKUP($A87,Participants!$A:$E,3,FALSE)</f>
        <v>#N/A</v>
      </c>
      <c r="I87" t="e">
        <f>VLOOKUP($A87,Participants!$A:$E,5,FALSE)</f>
        <v>#N/A</v>
      </c>
      <c r="J87" t="e">
        <f t="shared" si="1"/>
        <v>#N/A</v>
      </c>
    </row>
    <row r="88" spans="2:10">
      <c r="B88" s="8"/>
      <c r="C88" s="8"/>
      <c r="D88" s="8"/>
      <c r="E88" s="8"/>
      <c r="F88" t="e">
        <f>VLOOKUP($A88,Participants!$A:$E,4,FALSE)</f>
        <v>#N/A</v>
      </c>
      <c r="G88" t="e">
        <f>VLOOKUP($A88,Participants!$A:$E,2,FALSE)</f>
        <v>#N/A</v>
      </c>
      <c r="H88" t="e">
        <f>VLOOKUP($A88,Participants!$A:$E,3,FALSE)</f>
        <v>#N/A</v>
      </c>
      <c r="I88" t="e">
        <f>VLOOKUP($A88,Participants!$A:$E,5,FALSE)</f>
        <v>#N/A</v>
      </c>
      <c r="J88" t="e">
        <f t="shared" si="1"/>
        <v>#N/A</v>
      </c>
    </row>
    <row r="89" spans="2:10">
      <c r="B89" s="8"/>
      <c r="C89" s="8"/>
      <c r="D89" s="8"/>
      <c r="E89" s="8"/>
      <c r="F89" t="e">
        <f>VLOOKUP($A89,Participants!$A:$E,4,FALSE)</f>
        <v>#N/A</v>
      </c>
      <c r="G89" t="e">
        <f>VLOOKUP($A89,Participants!$A:$E,2,FALSE)</f>
        <v>#N/A</v>
      </c>
      <c r="H89" t="e">
        <f>VLOOKUP($A89,Participants!$A:$E,3,FALSE)</f>
        <v>#N/A</v>
      </c>
      <c r="I89" t="e">
        <f>VLOOKUP($A89,Participants!$A:$E,5,FALSE)</f>
        <v>#N/A</v>
      </c>
      <c r="J89" t="e">
        <f t="shared" si="1"/>
        <v>#N/A</v>
      </c>
    </row>
    <row r="90" spans="2:10">
      <c r="B90" s="8"/>
      <c r="C90" s="8"/>
      <c r="D90" s="8"/>
      <c r="E90" s="8"/>
      <c r="F90" t="e">
        <f>VLOOKUP($A90,Participants!$A:$E,4,FALSE)</f>
        <v>#N/A</v>
      </c>
      <c r="G90" t="e">
        <f>VLOOKUP($A90,Participants!$A:$E,2,FALSE)</f>
        <v>#N/A</v>
      </c>
      <c r="H90" t="e">
        <f>VLOOKUP($A90,Participants!$A:$E,3,FALSE)</f>
        <v>#N/A</v>
      </c>
      <c r="I90" t="e">
        <f>VLOOKUP($A90,Participants!$A:$E,5,FALSE)</f>
        <v>#N/A</v>
      </c>
      <c r="J90" t="e">
        <f t="shared" si="1"/>
        <v>#N/A</v>
      </c>
    </row>
    <row r="91" spans="2:10">
      <c r="B91" s="8"/>
      <c r="C91" s="8"/>
      <c r="D91" s="8"/>
      <c r="E91" s="8"/>
      <c r="F91" t="e">
        <f>VLOOKUP($A91,Participants!$A:$E,4,FALSE)</f>
        <v>#N/A</v>
      </c>
      <c r="G91" t="e">
        <f>VLOOKUP($A91,Participants!$A:$E,2,FALSE)</f>
        <v>#N/A</v>
      </c>
      <c r="H91" t="e">
        <f>VLOOKUP($A91,Participants!$A:$E,3,FALSE)</f>
        <v>#N/A</v>
      </c>
      <c r="I91" t="e">
        <f>VLOOKUP($A91,Participants!$A:$E,5,FALSE)</f>
        <v>#N/A</v>
      </c>
      <c r="J91" t="e">
        <f t="shared" si="1"/>
        <v>#N/A</v>
      </c>
    </row>
    <row r="92" spans="2:10">
      <c r="B92" s="8"/>
      <c r="C92" s="8"/>
      <c r="D92" s="8"/>
      <c r="E92" s="8"/>
      <c r="F92" t="e">
        <f>VLOOKUP($A92,Participants!$A:$E,4,FALSE)</f>
        <v>#N/A</v>
      </c>
      <c r="G92" t="e">
        <f>VLOOKUP($A92,Participants!$A:$E,2,FALSE)</f>
        <v>#N/A</v>
      </c>
      <c r="H92" t="e">
        <f>VLOOKUP($A92,Participants!$A:$E,3,FALSE)</f>
        <v>#N/A</v>
      </c>
      <c r="I92" t="e">
        <f>VLOOKUP($A92,Participants!$A:$E,5,FALSE)</f>
        <v>#N/A</v>
      </c>
      <c r="J92" t="e">
        <f t="shared" si="1"/>
        <v>#N/A</v>
      </c>
    </row>
    <row r="93" spans="2:10">
      <c r="B93" s="8"/>
      <c r="C93" s="8"/>
      <c r="D93" s="8"/>
      <c r="E93" s="8"/>
      <c r="F93" t="e">
        <f>VLOOKUP($A93,Participants!$A:$E,4,FALSE)</f>
        <v>#N/A</v>
      </c>
      <c r="G93" t="e">
        <f>VLOOKUP($A93,Participants!$A:$E,2,FALSE)</f>
        <v>#N/A</v>
      </c>
      <c r="H93" t="e">
        <f>VLOOKUP($A93,Participants!$A:$E,3,FALSE)</f>
        <v>#N/A</v>
      </c>
      <c r="I93" t="e">
        <f>VLOOKUP($A93,Participants!$A:$E,5,FALSE)</f>
        <v>#N/A</v>
      </c>
      <c r="J93" t="e">
        <f t="shared" si="1"/>
        <v>#N/A</v>
      </c>
    </row>
    <row r="94" spans="2:10">
      <c r="B94" s="8"/>
      <c r="C94" s="8"/>
      <c r="D94" s="8"/>
      <c r="E94" s="8"/>
      <c r="F94" t="e">
        <f>VLOOKUP($A94,Participants!$A:$E,4,FALSE)</f>
        <v>#N/A</v>
      </c>
      <c r="G94" t="e">
        <f>VLOOKUP($A94,Participants!$A:$E,2,FALSE)</f>
        <v>#N/A</v>
      </c>
      <c r="H94" t="e">
        <f>VLOOKUP($A94,Participants!$A:$E,3,FALSE)</f>
        <v>#N/A</v>
      </c>
      <c r="I94" t="e">
        <f>VLOOKUP($A94,Participants!$A:$E,5,FALSE)</f>
        <v>#N/A</v>
      </c>
      <c r="J94" t="e">
        <f t="shared" si="1"/>
        <v>#N/A</v>
      </c>
    </row>
    <row r="95" spans="2:10">
      <c r="B95" s="8"/>
      <c r="C95" s="8"/>
      <c r="D95" s="8"/>
      <c r="E95" s="8"/>
      <c r="F95" t="e">
        <f>VLOOKUP($A95,Participants!$A:$E,4,FALSE)</f>
        <v>#N/A</v>
      </c>
      <c r="G95" t="e">
        <f>VLOOKUP($A95,Participants!$A:$E,2,FALSE)</f>
        <v>#N/A</v>
      </c>
      <c r="H95" t="e">
        <f>VLOOKUP($A95,Participants!$A:$E,3,FALSE)</f>
        <v>#N/A</v>
      </c>
      <c r="I95" t="e">
        <f>VLOOKUP($A95,Participants!$A:$E,5,FALSE)</f>
        <v>#N/A</v>
      </c>
      <c r="J95" t="e">
        <f t="shared" si="1"/>
        <v>#N/A</v>
      </c>
    </row>
    <row r="96" spans="2:10">
      <c r="B96" s="8"/>
      <c r="C96" s="8"/>
      <c r="D96" s="8"/>
      <c r="E96" s="8"/>
      <c r="F96" t="e">
        <f>VLOOKUP($A96,Participants!$A:$E,4,FALSE)</f>
        <v>#N/A</v>
      </c>
      <c r="G96" t="e">
        <f>VLOOKUP($A96,Participants!$A:$E,2,FALSE)</f>
        <v>#N/A</v>
      </c>
      <c r="H96" t="e">
        <f>VLOOKUP($A96,Participants!$A:$E,3,FALSE)</f>
        <v>#N/A</v>
      </c>
      <c r="I96" t="e">
        <f>VLOOKUP($A96,Participants!$A:$E,5,FALSE)</f>
        <v>#N/A</v>
      </c>
      <c r="J96" t="e">
        <f t="shared" si="1"/>
        <v>#N/A</v>
      </c>
    </row>
    <row r="97" spans="2:10">
      <c r="B97" s="8"/>
      <c r="C97" s="8"/>
      <c r="D97" s="8"/>
      <c r="E97" s="8"/>
      <c r="F97" t="e">
        <f>VLOOKUP($A97,Participants!$A:$E,4,FALSE)</f>
        <v>#N/A</v>
      </c>
      <c r="G97" t="e">
        <f>VLOOKUP($A97,Participants!$A:$E,2,FALSE)</f>
        <v>#N/A</v>
      </c>
      <c r="H97" t="e">
        <f>VLOOKUP($A97,Participants!$A:$E,3,FALSE)</f>
        <v>#N/A</v>
      </c>
      <c r="I97" t="e">
        <f>VLOOKUP($A97,Participants!$A:$E,5,FALSE)</f>
        <v>#N/A</v>
      </c>
      <c r="J97" t="e">
        <f t="shared" si="1"/>
        <v>#N/A</v>
      </c>
    </row>
    <row r="98" spans="2:10">
      <c r="B98" s="8"/>
      <c r="C98" s="8"/>
      <c r="D98" s="8"/>
      <c r="E98" s="8"/>
      <c r="F98" t="e">
        <f>VLOOKUP($A98,Participants!$A:$E,4,FALSE)</f>
        <v>#N/A</v>
      </c>
      <c r="G98" t="e">
        <f>VLOOKUP($A98,Participants!$A:$E,2,FALSE)</f>
        <v>#N/A</v>
      </c>
      <c r="H98" t="e">
        <f>VLOOKUP($A98,Participants!$A:$E,3,FALSE)</f>
        <v>#N/A</v>
      </c>
      <c r="I98" t="e">
        <f>VLOOKUP($A98,Participants!$A:$E,5,FALSE)</f>
        <v>#N/A</v>
      </c>
      <c r="J98" t="e">
        <f t="shared" si="1"/>
        <v>#N/A</v>
      </c>
    </row>
    <row r="99" spans="2:10">
      <c r="F99" t="e">
        <f>VLOOKUP($A99,Participants!$A:$E,4,FALSE)</f>
        <v>#N/A</v>
      </c>
      <c r="G99" t="e">
        <f>VLOOKUP($A99,Participants!$A:$E,2,FALSE)</f>
        <v>#N/A</v>
      </c>
      <c r="H99" t="e">
        <f>VLOOKUP($A99,Participants!$A:$E,3,FALSE)</f>
        <v>#N/A</v>
      </c>
      <c r="I99" t="e">
        <f>VLOOKUP($A99,Participants!$A:$E,5,FALSE)</f>
        <v>#N/A</v>
      </c>
      <c r="J99" t="e">
        <f t="shared" si="1"/>
        <v>#N/A</v>
      </c>
    </row>
    <row r="100" spans="2:10">
      <c r="F100" t="e">
        <f>VLOOKUP($A100,Participants!$A:$E,4,FALSE)</f>
        <v>#N/A</v>
      </c>
      <c r="G100" t="e">
        <f>VLOOKUP($A100,Participants!$A:$E,2,FALSE)</f>
        <v>#N/A</v>
      </c>
      <c r="H100" t="e">
        <f>VLOOKUP($A100,Participants!$A:$E,3,FALSE)</f>
        <v>#N/A</v>
      </c>
      <c r="I100" t="e">
        <f>VLOOKUP($A100,Participants!$A:$E,5,FALSE)</f>
        <v>#N/A</v>
      </c>
      <c r="J100" t="e">
        <f t="shared" si="1"/>
        <v>#N/A</v>
      </c>
    </row>
    <row r="101" spans="2:10">
      <c r="F101" t="e">
        <f>VLOOKUP($A101,Participants!$A:$E,4,FALSE)</f>
        <v>#N/A</v>
      </c>
      <c r="G101" t="e">
        <f>VLOOKUP($A101,Participants!$A:$E,2,FALSE)</f>
        <v>#N/A</v>
      </c>
      <c r="H101" t="e">
        <f>VLOOKUP($A101,Participants!$A:$E,3,FALSE)</f>
        <v>#N/A</v>
      </c>
      <c r="I101" t="e">
        <f>VLOOKUP($A101,Participants!$A:$E,5,FALSE)</f>
        <v>#N/A</v>
      </c>
      <c r="J101" t="e">
        <f t="shared" si="1"/>
        <v>#N/A</v>
      </c>
    </row>
  </sheetData>
  <dataValidations count="1">
    <dataValidation type="list" allowBlank="1" showInputMessage="1" showErrorMessage="1" errorTitle="Choose a School" error="Please choose a valid school for this Meet." promptTitle="Choose School" sqref="F2:F101" xr:uid="{00000000-0002-0000-3A00-000000000000}">
      <formula1>Grade</formula1>
    </dataValidation>
  </dataValidations>
  <hyperlinks>
    <hyperlink ref="M1" location="'Schedule of Events'!A1" display="'Return to Schedule of Events" xr:uid="{00000000-0004-0000-3A00-000000000000}"/>
    <hyperlink ref="M3" location="Participants!A1" display="Add or Update Participants" xr:uid="{00000000-0004-0000-3A00-000001000000}"/>
    <hyperlink ref="M4" location="Overall!A1" display="Overall Place and Points" xr:uid="{00000000-0004-0000-3A00-000002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9"/>
  <dimension ref="A1:N52"/>
  <sheetViews>
    <sheetView workbookViewId="0">
      <selection activeCell="Q18" sqref="Q18"/>
    </sheetView>
  </sheetViews>
  <sheetFormatPr defaultColWidth="9.28515625" defaultRowHeight="15"/>
  <cols>
    <col min="1" max="1" width="12.85546875" style="27" bestFit="1" customWidth="1"/>
    <col min="2" max="2" width="10" style="27" customWidth="1"/>
    <col min="3" max="3" width="0.140625" style="27" customWidth="1"/>
    <col min="4" max="4" width="13.5703125" style="10" customWidth="1"/>
    <col min="5" max="5" width="6.42578125" bestFit="1" customWidth="1"/>
    <col min="6" max="6" width="9.7109375" bestFit="1" customWidth="1"/>
    <col min="7" max="7" width="11.140625" bestFit="1" customWidth="1"/>
    <col min="8" max="8" width="12.140625" bestFit="1" customWidth="1"/>
    <col min="9" max="9" width="5.140625" bestFit="1" customWidth="1"/>
    <col min="10" max="10" width="10.28515625" bestFit="1" customWidth="1"/>
    <col min="11" max="11" width="12.5703125" bestFit="1" customWidth="1"/>
    <col min="12" max="12" width="5.7109375" customWidth="1"/>
    <col min="13" max="13" width="27" bestFit="1" customWidth="1"/>
    <col min="14" max="14" width="7.28515625" bestFit="1" customWidth="1"/>
  </cols>
  <sheetData>
    <row r="1" spans="1:14">
      <c r="A1" s="3" t="s">
        <v>118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L1" s="2" t="s">
        <v>131</v>
      </c>
      <c r="M1" s="12" t="s">
        <v>84</v>
      </c>
    </row>
    <row r="2" spans="1:14" s="41" customFormat="1">
      <c r="A2" s="43"/>
      <c r="B2" s="43"/>
      <c r="C2" s="43"/>
      <c r="D2" s="122"/>
      <c r="E2" s="44"/>
      <c r="F2" s="44"/>
      <c r="G2" s="44"/>
      <c r="H2" s="44"/>
      <c r="I2" s="44"/>
      <c r="J2" s="44"/>
      <c r="K2" s="44"/>
      <c r="M2" s="45"/>
    </row>
    <row r="3" spans="1:14" s="41" customFormat="1">
      <c r="A3" s="43"/>
      <c r="B3" s="43"/>
      <c r="C3" s="43"/>
      <c r="D3" s="122"/>
      <c r="E3" s="44"/>
      <c r="F3" s="44"/>
      <c r="G3" s="44"/>
      <c r="H3" s="44"/>
      <c r="I3" s="44"/>
      <c r="J3" s="44"/>
      <c r="K3" s="44"/>
      <c r="M3" s="45"/>
    </row>
    <row r="4" spans="1:14">
      <c r="A4" s="27">
        <v>18</v>
      </c>
      <c r="B4" s="11" t="s">
        <v>719</v>
      </c>
      <c r="C4" s="11">
        <v>6.0185185185185194E-5</v>
      </c>
      <c r="D4" s="11">
        <v>8.0196759259259273E-4</v>
      </c>
      <c r="E4">
        <f>VLOOKUP($A4,Participants!$A:$E,4,FALSE)</f>
        <v>5</v>
      </c>
      <c r="F4" t="str">
        <f>VLOOKUP($A4,Participants!$A:$E,2,FALSE)</f>
        <v xml:space="preserve">Ella </v>
      </c>
      <c r="G4" t="str">
        <f>VLOOKUP($A4,Participants!$A:$E,3,FALSE)</f>
        <v>Cadwallader</v>
      </c>
      <c r="H4" t="str">
        <f>VLOOKUP($A4,Participants!$A:$E,5,FALSE)</f>
        <v>St Jude</v>
      </c>
      <c r="I4">
        <v>1</v>
      </c>
      <c r="J4">
        <f t="shared" ref="J4:J10" si="0">RANK(D4,IF(I4=1,$D$4:$D$8,),1)</f>
        <v>1</v>
      </c>
      <c r="K4">
        <f t="shared" ref="K4:K10" si="1">RANK(D4,$D$4:$D$8,1)</f>
        <v>1</v>
      </c>
      <c r="L4" t="str">
        <f>VLOOKUP(A4,Participants!A:G,7,FALSE)</f>
        <v>56</v>
      </c>
      <c r="M4" s="13" t="s">
        <v>116</v>
      </c>
    </row>
    <row r="5" spans="1:14">
      <c r="A5" s="27">
        <v>204</v>
      </c>
      <c r="B5" s="11" t="s">
        <v>718</v>
      </c>
      <c r="C5" s="11">
        <v>5.6828703703703712E-5</v>
      </c>
      <c r="D5" s="11">
        <v>9.190972222222223E-4</v>
      </c>
      <c r="E5">
        <f>VLOOKUP($A5,Participants!$A:$E,4,FALSE)</f>
        <v>6</v>
      </c>
      <c r="F5" t="str">
        <f>VLOOKUP($A5,Participants!$A:$E,2,FALSE)</f>
        <v>Emma</v>
      </c>
      <c r="G5" t="str">
        <f>VLOOKUP($A5,Participants!$A:$E,3,FALSE)</f>
        <v>Timberlake</v>
      </c>
      <c r="H5" t="str">
        <f>VLOOKUP($A5,Participants!$A:$E,5,FALSE)</f>
        <v>SSFC</v>
      </c>
      <c r="I5">
        <v>1</v>
      </c>
      <c r="J5">
        <f t="shared" si="0"/>
        <v>2</v>
      </c>
      <c r="K5">
        <f t="shared" si="1"/>
        <v>2</v>
      </c>
      <c r="L5" t="str">
        <f>VLOOKUP(A5,Participants!A:G,7,FALSE)</f>
        <v>56</v>
      </c>
      <c r="M5" s="13" t="s">
        <v>117</v>
      </c>
    </row>
    <row r="6" spans="1:14">
      <c r="A6" s="27">
        <v>116</v>
      </c>
      <c r="B6" s="11" t="s">
        <v>717</v>
      </c>
      <c r="C6" s="11">
        <v>2.3958333333333327E-5</v>
      </c>
      <c r="D6" s="11">
        <v>9.430555555555556E-4</v>
      </c>
      <c r="E6">
        <f>VLOOKUP($A6,Participants!$A:$E,4,FALSE)</f>
        <v>5</v>
      </c>
      <c r="F6" t="str">
        <f>VLOOKUP($A6,Participants!$A:$E,2,FALSE)</f>
        <v>Aleigha</v>
      </c>
      <c r="G6" t="str">
        <f>VLOOKUP($A6,Participants!$A:$E,3,FALSE)</f>
        <v>Schoettle</v>
      </c>
      <c r="H6" t="str">
        <f>VLOOKUP($A6,Participants!$A:$E,5,FALSE)</f>
        <v>St Jude</v>
      </c>
      <c r="I6">
        <v>1</v>
      </c>
      <c r="J6">
        <f t="shared" si="0"/>
        <v>3</v>
      </c>
      <c r="K6">
        <f t="shared" si="1"/>
        <v>3</v>
      </c>
      <c r="L6" t="str">
        <f>VLOOKUP(A6,Participants!A:G,7,FALSE)</f>
        <v>56</v>
      </c>
    </row>
    <row r="7" spans="1:14">
      <c r="A7" s="27">
        <v>172</v>
      </c>
      <c r="B7" s="11" t="s">
        <v>716</v>
      </c>
      <c r="C7" s="11">
        <v>4.3518518518518519E-5</v>
      </c>
      <c r="D7" s="11">
        <v>9.8657407407407396E-4</v>
      </c>
      <c r="E7">
        <f>VLOOKUP($A7,Participants!$A:$E,4,FALSE)</f>
        <v>5</v>
      </c>
      <c r="F7" t="str">
        <f>VLOOKUP($A7,Participants!$A:$E,2,FALSE)</f>
        <v>Alexa</v>
      </c>
      <c r="G7" t="str">
        <f>VLOOKUP($A7,Participants!$A:$E,3,FALSE)</f>
        <v>Griffin</v>
      </c>
      <c r="H7" t="str">
        <f>VLOOKUP($A7,Participants!$A:$E,5,FALSE)</f>
        <v>SSFC</v>
      </c>
      <c r="I7">
        <v>1</v>
      </c>
      <c r="J7">
        <f t="shared" si="0"/>
        <v>4</v>
      </c>
      <c r="K7">
        <f t="shared" si="1"/>
        <v>4</v>
      </c>
      <c r="L7" t="str">
        <f>VLOOKUP(A7,Participants!A:G,7,FALSE)</f>
        <v>56</v>
      </c>
      <c r="M7" s="2"/>
      <c r="N7" s="2"/>
    </row>
    <row r="8" spans="1:14">
      <c r="B8" s="11"/>
      <c r="C8" s="11"/>
      <c r="D8" s="11"/>
      <c r="E8" t="e">
        <f>VLOOKUP($A8,Participants!$A:$E,4,FALSE)</f>
        <v>#N/A</v>
      </c>
      <c r="F8" t="e">
        <f>VLOOKUP($A8,Participants!$A:$E,2,FALSE)</f>
        <v>#N/A</v>
      </c>
      <c r="G8" t="e">
        <f>VLOOKUP($A8,Participants!$A:$E,3,FALSE)</f>
        <v>#N/A</v>
      </c>
      <c r="H8" t="e">
        <f>VLOOKUP($A8,Participants!$A:$E,5,FALSE)</f>
        <v>#N/A</v>
      </c>
      <c r="I8">
        <v>1</v>
      </c>
      <c r="J8" t="e">
        <f t="shared" si="0"/>
        <v>#N/A</v>
      </c>
      <c r="K8" t="e">
        <f t="shared" si="1"/>
        <v>#N/A</v>
      </c>
      <c r="L8" t="e">
        <f>VLOOKUP(A8,Participants!A:G,7,FALSE)</f>
        <v>#N/A</v>
      </c>
      <c r="M8" s="2" t="s">
        <v>119</v>
      </c>
    </row>
    <row r="9" spans="1:14"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0"/>
        <v>#N/A</v>
      </c>
      <c r="K9" t="e">
        <f t="shared" si="1"/>
        <v>#N/A</v>
      </c>
      <c r="L9" t="e">
        <f>VLOOKUP(A9,Participants!A:G,7,FALSE)</f>
        <v>#N/A</v>
      </c>
      <c r="M9" s="2"/>
    </row>
    <row r="10" spans="1:14">
      <c r="A10" s="27">
        <v>306</v>
      </c>
      <c r="D10" s="11">
        <v>8.6215277777777777E-4</v>
      </c>
      <c r="E10">
        <f>VLOOKUP($A10,Participants!$A:$E,4,FALSE)</f>
        <v>4</v>
      </c>
      <c r="F10" t="str">
        <f>VLOOKUP($A10,Participants!$A:$E,2,FALSE)</f>
        <v>Callie</v>
      </c>
      <c r="G10" t="str">
        <f>VLOOKUP($A10,Participants!$A:$E,3,FALSE)</f>
        <v>Stephenson</v>
      </c>
      <c r="H10" t="str">
        <f>VLOOKUP($A10,Participants!$A:$E,5,FALSE)</f>
        <v>St. Barnabas</v>
      </c>
      <c r="I10">
        <v>1</v>
      </c>
      <c r="J10" t="e">
        <f t="shared" si="0"/>
        <v>#N/A</v>
      </c>
      <c r="K10" t="e">
        <f t="shared" si="1"/>
        <v>#N/A</v>
      </c>
      <c r="L10" t="str">
        <f>VLOOKUP(A10,Participants!A:G,7,FALSE)</f>
        <v>34</v>
      </c>
      <c r="M10" s="2"/>
    </row>
    <row r="11" spans="1:14" s="41" customFormat="1">
      <c r="A11" s="44"/>
      <c r="B11" s="44"/>
      <c r="C11" s="44"/>
      <c r="D11" s="125"/>
      <c r="M11" s="44"/>
    </row>
    <row r="12" spans="1:14">
      <c r="A12" s="27">
        <v>4</v>
      </c>
      <c r="B12" s="11" t="s">
        <v>720</v>
      </c>
      <c r="C12" s="11">
        <v>7.2835648148148141E-4</v>
      </c>
      <c r="D12" s="11">
        <v>7.2835648148148141E-4</v>
      </c>
      <c r="E12">
        <f>VLOOKUP($A12,Participants!$A:$E,4,FALSE)</f>
        <v>8</v>
      </c>
      <c r="F12" t="str">
        <f>VLOOKUP($A12,Participants!$A:$E,2,FALSE)</f>
        <v>Lucia</v>
      </c>
      <c r="G12" t="str">
        <f>VLOOKUP($A12,Participants!$A:$E,3,FALSE)</f>
        <v>Allen</v>
      </c>
      <c r="H12" t="str">
        <f>VLOOKUP($A12,Participants!$A:$E,5,FALSE)</f>
        <v>St Jude</v>
      </c>
      <c r="I12">
        <v>2</v>
      </c>
      <c r="J12">
        <f t="shared" ref="J12:J17" si="2">RANK(D12,IF(I12=2,$D$12:$D$17,),1)</f>
        <v>1</v>
      </c>
      <c r="K12">
        <f>RANK(D12,$D$12:$D$25,1)</f>
        <v>1</v>
      </c>
      <c r="L12" t="str">
        <f>VLOOKUP(A12,Participants!A:G,7,FALSE)</f>
        <v>Cadet</v>
      </c>
      <c r="M12" s="2"/>
    </row>
    <row r="13" spans="1:14">
      <c r="A13" s="27">
        <v>114</v>
      </c>
      <c r="B13" s="11" t="s">
        <v>719</v>
      </c>
      <c r="C13" s="11">
        <v>4.1898148148148145E-5</v>
      </c>
      <c r="D13" s="11">
        <v>7.7037037037037037E-4</v>
      </c>
      <c r="E13">
        <v>8</v>
      </c>
      <c r="F13" t="s">
        <v>451</v>
      </c>
      <c r="G13" t="s">
        <v>450</v>
      </c>
      <c r="H13" t="s">
        <v>712</v>
      </c>
      <c r="I13">
        <v>2</v>
      </c>
      <c r="J13">
        <f t="shared" si="2"/>
        <v>2</v>
      </c>
      <c r="K13">
        <f t="shared" ref="K13:K24" si="3">RANK(D13,$D$12:$D$25,1)</f>
        <v>2</v>
      </c>
      <c r="L13" t="e">
        <f>VLOOKUP(A13,Participants!A:G,7,FALSE)</f>
        <v>#N/A</v>
      </c>
      <c r="M13" s="2"/>
    </row>
    <row r="14" spans="1:14">
      <c r="B14" s="11"/>
      <c r="C14" s="11"/>
      <c r="D14" s="11"/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2"/>
        <v>#N/A</v>
      </c>
      <c r="K14" t="e">
        <f t="shared" si="3"/>
        <v>#N/A</v>
      </c>
      <c r="L14" t="e">
        <f>VLOOKUP(A14,Participants!A:G,7,FALSE)</f>
        <v>#N/A</v>
      </c>
      <c r="M14" s="2"/>
    </row>
    <row r="15" spans="1:14"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2</v>
      </c>
      <c r="J15" t="e">
        <f t="shared" si="2"/>
        <v>#N/A</v>
      </c>
      <c r="K15" t="e">
        <f t="shared" si="3"/>
        <v>#N/A</v>
      </c>
      <c r="L15" t="e">
        <f>VLOOKUP(A15,Participants!A:G,7,FALSE)</f>
        <v>#N/A</v>
      </c>
      <c r="M15" s="2" t="s">
        <v>145</v>
      </c>
    </row>
    <row r="16" spans="1:14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2</v>
      </c>
      <c r="J16" t="e">
        <f t="shared" si="2"/>
        <v>#N/A</v>
      </c>
      <c r="K16" t="e">
        <f t="shared" si="3"/>
        <v>#N/A</v>
      </c>
      <c r="L16" t="e">
        <f>VLOOKUP(A16,Participants!A:G,7,FALSE)</f>
        <v>#N/A</v>
      </c>
      <c r="M16" s="2"/>
    </row>
    <row r="17" spans="4:13"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2</v>
      </c>
      <c r="J17" t="e">
        <f t="shared" si="2"/>
        <v>#N/A</v>
      </c>
      <c r="K17" t="e">
        <f t="shared" si="3"/>
        <v>#N/A</v>
      </c>
      <c r="L17" t="e">
        <f>VLOOKUP(A17,Participants!A:G,7,FALSE)</f>
        <v>#N/A</v>
      </c>
      <c r="M17" s="2"/>
    </row>
    <row r="18" spans="4:13">
      <c r="M18" s="2"/>
    </row>
    <row r="19" spans="4:13"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ref="J19:J24" si="4">RANK(D19,IF(I19=3,$D$19:$D$24,),1)</f>
        <v>#N/A</v>
      </c>
      <c r="K19" t="e">
        <f t="shared" si="3"/>
        <v>#N/A</v>
      </c>
      <c r="L19" t="e">
        <f>VLOOKUP(A19,Participants!A:G,7,FALSE)</f>
        <v>#N/A</v>
      </c>
      <c r="M19" s="2"/>
    </row>
    <row r="20" spans="4:13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4"/>
        <v>#N/A</v>
      </c>
      <c r="K20" t="e">
        <f t="shared" si="3"/>
        <v>#N/A</v>
      </c>
      <c r="L20" t="e">
        <f>VLOOKUP(A20,Participants!A:G,7,FALSE)</f>
        <v>#N/A</v>
      </c>
      <c r="M20" s="2"/>
    </row>
    <row r="21" spans="4:13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4"/>
        <v>#N/A</v>
      </c>
      <c r="K21" t="e">
        <f t="shared" si="3"/>
        <v>#N/A</v>
      </c>
      <c r="L21" t="e">
        <f>VLOOKUP(A21,Participants!A:G,7,FALSE)</f>
        <v>#N/A</v>
      </c>
      <c r="M21" s="2"/>
    </row>
    <row r="22" spans="4:13"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3</v>
      </c>
      <c r="J22" t="e">
        <f t="shared" si="4"/>
        <v>#N/A</v>
      </c>
      <c r="K22" t="e">
        <f t="shared" si="3"/>
        <v>#N/A</v>
      </c>
      <c r="L22" t="e">
        <f>VLOOKUP(A22,Participants!A:G,7,FALSE)</f>
        <v>#N/A</v>
      </c>
      <c r="M22" s="2"/>
    </row>
    <row r="23" spans="4:13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3</v>
      </c>
      <c r="J23" t="e">
        <f t="shared" si="4"/>
        <v>#N/A</v>
      </c>
      <c r="K23" t="e">
        <f t="shared" si="3"/>
        <v>#N/A</v>
      </c>
      <c r="L23" t="e">
        <f>VLOOKUP(A23,Participants!A:G,7,FALSE)</f>
        <v>#N/A</v>
      </c>
      <c r="M23" s="2"/>
    </row>
    <row r="24" spans="4:13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3</v>
      </c>
      <c r="J24" t="e">
        <f t="shared" si="4"/>
        <v>#N/A</v>
      </c>
      <c r="K24" t="e">
        <f t="shared" si="3"/>
        <v>#N/A</v>
      </c>
      <c r="L24" t="e">
        <f>VLOOKUP(A24,Participants!A:G,7,FALSE)</f>
        <v>#N/A</v>
      </c>
      <c r="M24" s="2"/>
    </row>
    <row r="25" spans="4:13" s="41" customFormat="1">
      <c r="D25" s="125"/>
      <c r="M25" s="44"/>
    </row>
    <row r="26" spans="4:13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ref="J26:J31" si="5">RANK(D26,IF(I26=4,$D$26:$D$31,),1)</f>
        <v>#N/A</v>
      </c>
      <c r="K26" t="e">
        <f>RANK(D26,$D$26:$D$52,1)</f>
        <v>#N/A</v>
      </c>
      <c r="L26" t="e">
        <f>VLOOKUP(A26,Participants!A:G,7,FALSE)</f>
        <v>#N/A</v>
      </c>
      <c r="M26" s="2"/>
    </row>
    <row r="27" spans="4:13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5"/>
        <v>#N/A</v>
      </c>
      <c r="K27" t="e">
        <f t="shared" ref="K27:K52" si="6">RANK(D27,$D$26:$D$52,1)</f>
        <v>#N/A</v>
      </c>
      <c r="L27" t="e">
        <f>VLOOKUP(A27,Participants!A:G,7,FALSE)</f>
        <v>#N/A</v>
      </c>
      <c r="M27" s="2"/>
    </row>
    <row r="28" spans="4:13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5"/>
        <v>#N/A</v>
      </c>
      <c r="K28" t="e">
        <f t="shared" si="6"/>
        <v>#N/A</v>
      </c>
      <c r="L28" t="e">
        <f>VLOOKUP(A28,Participants!A:G,7,FALSE)</f>
        <v>#N/A</v>
      </c>
      <c r="M28" s="2"/>
    </row>
    <row r="29" spans="4:13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4</v>
      </c>
      <c r="J29" t="e">
        <f t="shared" si="5"/>
        <v>#N/A</v>
      </c>
      <c r="K29" t="e">
        <f t="shared" si="6"/>
        <v>#N/A</v>
      </c>
      <c r="L29" t="e">
        <f>VLOOKUP(A29,Participants!A:G,7,FALSE)</f>
        <v>#N/A</v>
      </c>
      <c r="M29" s="2"/>
    </row>
    <row r="30" spans="4:13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4</v>
      </c>
      <c r="J30" t="e">
        <f t="shared" si="5"/>
        <v>#N/A</v>
      </c>
      <c r="K30" t="e">
        <f t="shared" si="6"/>
        <v>#N/A</v>
      </c>
      <c r="L30" t="e">
        <f>VLOOKUP(A30,Participants!A:G,7,FALSE)</f>
        <v>#N/A</v>
      </c>
      <c r="M30" s="2"/>
    </row>
    <row r="31" spans="4:13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4</v>
      </c>
      <c r="J31" t="e">
        <f t="shared" si="5"/>
        <v>#N/A</v>
      </c>
      <c r="K31" t="e">
        <f t="shared" si="6"/>
        <v>#N/A</v>
      </c>
      <c r="L31" t="e">
        <f>VLOOKUP(A31,Participants!A:G,7,FALSE)</f>
        <v>#N/A</v>
      </c>
      <c r="M31" s="2"/>
    </row>
    <row r="32" spans="4:13">
      <c r="M32" s="2"/>
    </row>
    <row r="33" spans="5:13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>RANK(D33,IF(I33=5,$D$33:$D$38,),1)</f>
        <v>#N/A</v>
      </c>
      <c r="K33" t="e">
        <f t="shared" si="6"/>
        <v>#N/A</v>
      </c>
      <c r="L33" t="e">
        <f>VLOOKUP(A33,Participants!A:G,7,FALSE)</f>
        <v>#N/A</v>
      </c>
      <c r="M33" s="2"/>
    </row>
    <row r="34" spans="5:13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ref="J34:J38" si="7">RANK(D34,IF(I34=5,$D$33:$D$38,),1)</f>
        <v>#N/A</v>
      </c>
      <c r="K34" t="e">
        <f t="shared" si="6"/>
        <v>#N/A</v>
      </c>
      <c r="L34" t="e">
        <f>VLOOKUP(A34,Participants!A:G,7,FALSE)</f>
        <v>#N/A</v>
      </c>
      <c r="M34" s="2" t="s">
        <v>145</v>
      </c>
    </row>
    <row r="35" spans="5:13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7"/>
        <v>#N/A</v>
      </c>
      <c r="K35" t="e">
        <f t="shared" si="6"/>
        <v>#N/A</v>
      </c>
      <c r="L35" t="e">
        <f>VLOOKUP(A35,Participants!A:G,7,FALSE)</f>
        <v>#N/A</v>
      </c>
      <c r="M35" s="2" t="s">
        <v>151</v>
      </c>
    </row>
    <row r="36" spans="5:13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5</v>
      </c>
      <c r="J36" t="e">
        <f t="shared" si="7"/>
        <v>#N/A</v>
      </c>
      <c r="K36" t="e">
        <f t="shared" si="6"/>
        <v>#N/A</v>
      </c>
      <c r="L36" t="e">
        <f>VLOOKUP(A36,Participants!A:G,7,FALSE)</f>
        <v>#N/A</v>
      </c>
    </row>
    <row r="37" spans="5:13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5</v>
      </c>
      <c r="J37" t="e">
        <f t="shared" si="7"/>
        <v>#N/A</v>
      </c>
      <c r="K37" t="e">
        <f t="shared" si="6"/>
        <v>#N/A</v>
      </c>
      <c r="L37" t="e">
        <f>VLOOKUP(A37,Participants!A:G,7,FALSE)</f>
        <v>#N/A</v>
      </c>
    </row>
    <row r="38" spans="5:13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5</v>
      </c>
      <c r="J38" t="e">
        <f t="shared" si="7"/>
        <v>#N/A</v>
      </c>
      <c r="K38" t="e">
        <f t="shared" si="6"/>
        <v>#N/A</v>
      </c>
      <c r="L38" t="e">
        <f>VLOOKUP(A38,Participants!A:G,7,FALSE)</f>
        <v>#N/A</v>
      </c>
    </row>
    <row r="40" spans="5:13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>RANK(D40,IF(I40=6,$D$40:$D$45,),1)</f>
        <v>#N/A</v>
      </c>
      <c r="K40" t="e">
        <f t="shared" si="6"/>
        <v>#N/A</v>
      </c>
      <c r="L40" t="e">
        <f>VLOOKUP(A40,Participants!A:G,7,FALSE)</f>
        <v>#N/A</v>
      </c>
    </row>
    <row r="41" spans="5:13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ref="J41:J45" si="8">RANK(D41,IF(I41=6,$D$40:$D$45,),1)</f>
        <v>#N/A</v>
      </c>
      <c r="K41" t="e">
        <f t="shared" si="6"/>
        <v>#N/A</v>
      </c>
      <c r="L41" t="e">
        <f>VLOOKUP(A41,Participants!A:G,7,FALSE)</f>
        <v>#N/A</v>
      </c>
    </row>
    <row r="42" spans="5:13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8"/>
        <v>#N/A</v>
      </c>
      <c r="K42" t="e">
        <f t="shared" si="6"/>
        <v>#N/A</v>
      </c>
      <c r="L42" t="e">
        <f>VLOOKUP(A42,Participants!A:G,7,FALSE)</f>
        <v>#N/A</v>
      </c>
    </row>
    <row r="43" spans="5:13">
      <c r="E43" t="e">
        <f>VLOOKUP($A43,Participants!$A:$E,4,FALSE)</f>
        <v>#N/A</v>
      </c>
      <c r="F43" t="e">
        <f>VLOOKUP($A43,Participants!$A:$E,2,FALSE)</f>
        <v>#N/A</v>
      </c>
      <c r="G43" t="e">
        <f>VLOOKUP($A43,Participants!$A:$E,3,FALSE)</f>
        <v>#N/A</v>
      </c>
      <c r="H43" t="e">
        <f>VLOOKUP($A43,Participants!$A:$E,5,FALSE)</f>
        <v>#N/A</v>
      </c>
      <c r="I43">
        <v>6</v>
      </c>
      <c r="J43" t="e">
        <f t="shared" si="8"/>
        <v>#N/A</v>
      </c>
      <c r="K43" t="e">
        <f t="shared" si="6"/>
        <v>#N/A</v>
      </c>
      <c r="L43" t="e">
        <f>VLOOKUP(A43,Participants!A:G,7,FALSE)</f>
        <v>#N/A</v>
      </c>
    </row>
    <row r="44" spans="5:13">
      <c r="E44" t="e">
        <f>VLOOKUP($A44,Participants!$A:$E,4,FALSE)</f>
        <v>#N/A</v>
      </c>
      <c r="F44" t="e">
        <f>VLOOKUP($A44,Participants!$A:$E,2,FALSE)</f>
        <v>#N/A</v>
      </c>
      <c r="G44" t="e">
        <f>VLOOKUP($A44,Participants!$A:$E,3,FALSE)</f>
        <v>#N/A</v>
      </c>
      <c r="H44" t="e">
        <f>VLOOKUP($A44,Participants!$A:$E,5,FALSE)</f>
        <v>#N/A</v>
      </c>
      <c r="I44">
        <v>6</v>
      </c>
      <c r="J44" t="e">
        <f t="shared" si="8"/>
        <v>#N/A</v>
      </c>
      <c r="K44" t="e">
        <f t="shared" si="6"/>
        <v>#N/A</v>
      </c>
      <c r="L44" t="e">
        <f>VLOOKUP(A44,Participants!A:G,7,FALSE)</f>
        <v>#N/A</v>
      </c>
    </row>
    <row r="45" spans="5:13">
      <c r="E45" t="e">
        <f>VLOOKUP($A45,Participants!$A:$E,4,FALSE)</f>
        <v>#N/A</v>
      </c>
      <c r="F45" t="e">
        <f>VLOOKUP($A45,Participants!$A:$E,2,FALSE)</f>
        <v>#N/A</v>
      </c>
      <c r="G45" t="e">
        <f>VLOOKUP($A45,Participants!$A:$E,3,FALSE)</f>
        <v>#N/A</v>
      </c>
      <c r="H45" t="e">
        <f>VLOOKUP($A45,Participants!$A:$E,5,FALSE)</f>
        <v>#N/A</v>
      </c>
      <c r="I45">
        <v>6</v>
      </c>
      <c r="J45" t="e">
        <f t="shared" si="8"/>
        <v>#N/A</v>
      </c>
      <c r="K45" t="e">
        <f t="shared" si="6"/>
        <v>#N/A</v>
      </c>
      <c r="L45" t="e">
        <f>VLOOKUP(A45,Participants!A:G,7,FALSE)</f>
        <v>#N/A</v>
      </c>
    </row>
    <row r="47" spans="5:13">
      <c r="E47" t="e">
        <f>VLOOKUP($A47,Participants!$A:$E,4,FALSE)</f>
        <v>#N/A</v>
      </c>
      <c r="F47" t="e">
        <f>VLOOKUP($A47,Participants!$A:$E,2,FALSE)</f>
        <v>#N/A</v>
      </c>
      <c r="G47" t="e">
        <f>VLOOKUP($A47,Participants!$A:$E,3,FALSE)</f>
        <v>#N/A</v>
      </c>
      <c r="H47" t="e">
        <f>VLOOKUP($A47,Participants!$A:$E,5,FALSE)</f>
        <v>#N/A</v>
      </c>
      <c r="I47">
        <v>7</v>
      </c>
      <c r="J47" t="e">
        <f>RANK(D47,IF(I47=7,$D$47:$D$52,),1)</f>
        <v>#N/A</v>
      </c>
      <c r="K47" t="e">
        <f t="shared" si="6"/>
        <v>#N/A</v>
      </c>
      <c r="L47" t="e">
        <f>VLOOKUP(A47,Participants!A:G,7,FALSE)</f>
        <v>#N/A</v>
      </c>
    </row>
    <row r="48" spans="5:13">
      <c r="E48" t="e">
        <f>VLOOKUP($A48,Participants!$A:$E,4,FALSE)</f>
        <v>#N/A</v>
      </c>
      <c r="F48" t="e">
        <f>VLOOKUP($A48,Participants!$A:$E,2,FALSE)</f>
        <v>#N/A</v>
      </c>
      <c r="G48" t="e">
        <f>VLOOKUP($A48,Participants!$A:$E,3,FALSE)</f>
        <v>#N/A</v>
      </c>
      <c r="H48" t="e">
        <f>VLOOKUP($A48,Participants!$A:$E,5,FALSE)</f>
        <v>#N/A</v>
      </c>
      <c r="I48">
        <v>7</v>
      </c>
      <c r="J48" t="e">
        <f t="shared" ref="J48:J52" si="9">RANK(D48,IF(I48=7,$D$47:$D$52,),1)</f>
        <v>#N/A</v>
      </c>
      <c r="K48" t="e">
        <f t="shared" si="6"/>
        <v>#N/A</v>
      </c>
      <c r="L48" t="e">
        <f>VLOOKUP(A48,Participants!A:G,7,FALSE)</f>
        <v>#N/A</v>
      </c>
    </row>
    <row r="49" spans="5:12">
      <c r="E49" t="e">
        <f>VLOOKUP($A49,Participants!$A:$E,4,FALSE)</f>
        <v>#N/A</v>
      </c>
      <c r="F49" t="e">
        <f>VLOOKUP($A49,Participants!$A:$E,2,FALSE)</f>
        <v>#N/A</v>
      </c>
      <c r="G49" t="e">
        <f>VLOOKUP($A49,Participants!$A:$E,3,FALSE)</f>
        <v>#N/A</v>
      </c>
      <c r="H49" t="e">
        <f>VLOOKUP($A49,Participants!$A:$E,5,FALSE)</f>
        <v>#N/A</v>
      </c>
      <c r="I49">
        <v>7</v>
      </c>
      <c r="J49" t="e">
        <f t="shared" si="9"/>
        <v>#N/A</v>
      </c>
      <c r="K49" t="e">
        <f t="shared" si="6"/>
        <v>#N/A</v>
      </c>
      <c r="L49" t="e">
        <f>VLOOKUP(A49,Participants!A:G,7,FALSE)</f>
        <v>#N/A</v>
      </c>
    </row>
    <row r="50" spans="5:12">
      <c r="E50" t="e">
        <f>VLOOKUP($A50,Participants!$A:$E,4,FALSE)</f>
        <v>#N/A</v>
      </c>
      <c r="F50" t="e">
        <f>VLOOKUP($A50,Participants!$A:$E,2,FALSE)</f>
        <v>#N/A</v>
      </c>
      <c r="G50" t="e">
        <f>VLOOKUP($A50,Participants!$A:$E,3,FALSE)</f>
        <v>#N/A</v>
      </c>
      <c r="H50" t="e">
        <f>VLOOKUP($A50,Participants!$A:$E,5,FALSE)</f>
        <v>#N/A</v>
      </c>
      <c r="I50">
        <v>7</v>
      </c>
      <c r="J50" t="e">
        <f t="shared" si="9"/>
        <v>#N/A</v>
      </c>
      <c r="K50" t="e">
        <f t="shared" si="6"/>
        <v>#N/A</v>
      </c>
      <c r="L50" t="e">
        <f>VLOOKUP(A50,Participants!A:G,7,FALSE)</f>
        <v>#N/A</v>
      </c>
    </row>
    <row r="51" spans="5:12">
      <c r="E51" t="e">
        <f>VLOOKUP($A51,Participants!$A:$E,4,FALSE)</f>
        <v>#N/A</v>
      </c>
      <c r="F51" t="e">
        <f>VLOOKUP($A51,Participants!$A:$E,2,FALSE)</f>
        <v>#N/A</v>
      </c>
      <c r="G51" t="e">
        <f>VLOOKUP($A51,Participants!$A:$E,3,FALSE)</f>
        <v>#N/A</v>
      </c>
      <c r="H51" t="e">
        <f>VLOOKUP($A51,Participants!$A:$E,5,FALSE)</f>
        <v>#N/A</v>
      </c>
      <c r="I51">
        <v>7</v>
      </c>
      <c r="J51" t="e">
        <f t="shared" si="9"/>
        <v>#N/A</v>
      </c>
      <c r="K51" t="e">
        <f t="shared" si="6"/>
        <v>#N/A</v>
      </c>
      <c r="L51" t="e">
        <f>VLOOKUP(A51,Participants!A:G,7,FALSE)</f>
        <v>#N/A</v>
      </c>
    </row>
    <row r="52" spans="5:12">
      <c r="E52" t="e">
        <f>VLOOKUP($A52,Participants!$A:$E,4,FALSE)</f>
        <v>#N/A</v>
      </c>
      <c r="F52" t="e">
        <f>VLOOKUP($A52,Participants!$A:$E,2,FALSE)</f>
        <v>#N/A</v>
      </c>
      <c r="G52" t="e">
        <f>VLOOKUP($A52,Participants!$A:$E,3,FALSE)</f>
        <v>#N/A</v>
      </c>
      <c r="H52" t="e">
        <f>VLOOKUP($A52,Participants!$A:$E,5,FALSE)</f>
        <v>#N/A</v>
      </c>
      <c r="I52">
        <v>7</v>
      </c>
      <c r="J52" t="e">
        <f t="shared" si="9"/>
        <v>#N/A</v>
      </c>
      <c r="K52" t="e">
        <f t="shared" si="6"/>
        <v>#N/A</v>
      </c>
      <c r="L52" t="e">
        <f>VLOOKUP(A52,Participants!A:G,7,FALSE)</f>
        <v>#N/A</v>
      </c>
    </row>
  </sheetData>
  <sortState xmlns:xlrd2="http://schemas.microsoft.com/office/spreadsheetml/2017/richdata2" ref="B12:D14">
    <sortCondition ref="D12:D14"/>
  </sortState>
  <dataValidations count="1">
    <dataValidation type="list" allowBlank="1" showInputMessage="1" showErrorMessage="1" errorTitle="Choose a School" error="Please choose a valid school for this Meet." promptTitle="Choose School" sqref="E47:E52 E33:E38 E40:E45 M36:M37 E4:E31" xr:uid="{00000000-0002-0000-3B00-000000000000}">
      <formula1>Grade</formula1>
    </dataValidation>
  </dataValidations>
  <hyperlinks>
    <hyperlink ref="M1" location="'Schedule of Events'!A1" display="'Return to Schedule of Events" xr:uid="{00000000-0004-0000-3B00-000000000000}"/>
    <hyperlink ref="M4" location="Participants!A1" display="Add or Update Participants" xr:uid="{00000000-0004-0000-3B00-000001000000}"/>
    <hyperlink ref="M5" location="Overall!A1" display="Overall Place and Points" xr:uid="{00000000-0004-0000-3B00-000002000000}"/>
  </hyperlink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0"/>
  <dimension ref="A1:M46"/>
  <sheetViews>
    <sheetView workbookViewId="0">
      <selection activeCell="N14" sqref="N14"/>
    </sheetView>
  </sheetViews>
  <sheetFormatPr defaultRowHeight="15"/>
  <cols>
    <col min="1" max="2" width="10.140625" style="27" customWidth="1"/>
    <col min="3" max="3" width="10.140625" style="27" hidden="1" customWidth="1"/>
    <col min="4" max="4" width="9.7109375" style="10" customWidth="1"/>
    <col min="13" max="13" width="31.140625" bestFit="1" customWidth="1"/>
  </cols>
  <sheetData>
    <row r="1" spans="1:13">
      <c r="A1" s="27" t="s">
        <v>52</v>
      </c>
      <c r="B1" s="27" t="s">
        <v>199</v>
      </c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</row>
    <row r="2" spans="1:13" s="41" customFormat="1">
      <c r="D2" s="125"/>
      <c r="E2" s="44"/>
      <c r="F2" s="44"/>
      <c r="G2" s="44"/>
      <c r="H2" s="44"/>
      <c r="I2" s="44"/>
      <c r="J2" s="44"/>
      <c r="K2" s="44"/>
      <c r="M2" s="45"/>
    </row>
    <row r="3" spans="1:13">
      <c r="A3" s="27">
        <v>35</v>
      </c>
      <c r="B3" s="11" t="s">
        <v>720</v>
      </c>
      <c r="C3" s="11">
        <v>1.5375E-3</v>
      </c>
      <c r="D3" s="11">
        <v>1.5375E-3</v>
      </c>
      <c r="E3">
        <f>VLOOKUP($A3,Participants!$A:$E,4,FALSE)</f>
        <v>8</v>
      </c>
      <c r="F3" t="str">
        <f>VLOOKUP($A3,Participants!$A:$E,2,FALSE)</f>
        <v>Rachel</v>
      </c>
      <c r="G3" t="str">
        <f>VLOOKUP($A3,Participants!$A:$E,3,FALSE)</f>
        <v>Flick</v>
      </c>
      <c r="H3" t="str">
        <f>VLOOKUP($A3,Participants!$A:$E,5,FALSE)</f>
        <v>St Jude</v>
      </c>
      <c r="I3">
        <v>1</v>
      </c>
      <c r="J3">
        <f t="shared" ref="J3:J9" si="0">RANK(D3,IF(I3=1,$D$3:$D$9,),1)</f>
        <v>1</v>
      </c>
      <c r="K3" s="27">
        <f>RANK(D3,$D$3:$D$9,1)</f>
        <v>1</v>
      </c>
    </row>
    <row r="4" spans="1:13">
      <c r="A4" s="27">
        <v>167</v>
      </c>
      <c r="B4" s="11" t="s">
        <v>719</v>
      </c>
      <c r="C4" s="11">
        <v>1.0462962962962961E-4</v>
      </c>
      <c r="D4" s="11">
        <v>1.6421296296296295E-3</v>
      </c>
      <c r="E4">
        <f>VLOOKUP($A4,Participants!$A:$E,4,FALSE)</f>
        <v>7</v>
      </c>
      <c r="F4" t="str">
        <f>VLOOKUP($A4,Participants!$A:$E,2,FALSE)</f>
        <v>Evie</v>
      </c>
      <c r="G4" t="str">
        <f>VLOOKUP($A4,Participants!$A:$E,3,FALSE)</f>
        <v>Eble</v>
      </c>
      <c r="H4" t="str">
        <f>VLOOKUP($A4,Participants!$A:$E,5,FALSE)</f>
        <v>SSFC</v>
      </c>
      <c r="I4">
        <v>1</v>
      </c>
      <c r="J4">
        <f t="shared" si="0"/>
        <v>2</v>
      </c>
      <c r="K4">
        <f>RANK(D4,$D$3:$D$9,1)</f>
        <v>2</v>
      </c>
      <c r="M4" s="13" t="s">
        <v>116</v>
      </c>
    </row>
    <row r="5" spans="1:13">
      <c r="A5" s="27">
        <v>65</v>
      </c>
      <c r="B5" s="11" t="s">
        <v>718</v>
      </c>
      <c r="C5" s="11">
        <v>5.0347222222222216E-5</v>
      </c>
      <c r="D5" s="11">
        <v>1.6925925925925925E-3</v>
      </c>
      <c r="E5">
        <f>VLOOKUP($A5,Participants!$A:$E,4,FALSE)</f>
        <v>7</v>
      </c>
      <c r="F5" t="str">
        <f>VLOOKUP($A5,Participants!$A:$E,2,FALSE)</f>
        <v>Madelyn</v>
      </c>
      <c r="G5" t="str">
        <f>VLOOKUP($A5,Participants!$A:$E,3,FALSE)</f>
        <v>Kitchens</v>
      </c>
      <c r="H5" t="str">
        <f>VLOOKUP($A5,Participants!$A:$E,5,FALSE)</f>
        <v>St Jude</v>
      </c>
      <c r="I5">
        <v>1</v>
      </c>
      <c r="J5">
        <f t="shared" si="0"/>
        <v>3</v>
      </c>
      <c r="K5">
        <f>RANK(D5,$D$3:$D$9,1)</f>
        <v>3</v>
      </c>
      <c r="M5" s="13" t="s">
        <v>117</v>
      </c>
    </row>
    <row r="6" spans="1:13" s="27" customFormat="1">
      <c r="B6" s="11"/>
      <c r="C6" s="11"/>
      <c r="D6" s="11"/>
      <c r="M6" s="28"/>
    </row>
    <row r="7" spans="1:13">
      <c r="A7" s="27">
        <v>123</v>
      </c>
      <c r="B7" s="11" t="s">
        <v>717</v>
      </c>
      <c r="C7" s="11">
        <v>9.0625000000000007E-5</v>
      </c>
      <c r="D7" s="11">
        <v>1.7832175925925925E-3</v>
      </c>
      <c r="E7">
        <f>VLOOKUP($A7,Participants!$A:$E,4,FALSE)</f>
        <v>5</v>
      </c>
      <c r="F7" t="str">
        <f>VLOOKUP($A7,Participants!$A:$E,2,FALSE)</f>
        <v>Nora</v>
      </c>
      <c r="G7" t="str">
        <f>VLOOKUP($A7,Participants!$A:$E,3,FALSE)</f>
        <v>Smith</v>
      </c>
      <c r="H7" t="str">
        <f>VLOOKUP($A7,Participants!$A:$E,5,FALSE)</f>
        <v>St Jude</v>
      </c>
      <c r="I7">
        <v>1</v>
      </c>
      <c r="J7">
        <f t="shared" si="0"/>
        <v>4</v>
      </c>
      <c r="K7">
        <v>1</v>
      </c>
    </row>
    <row r="8" spans="1:13">
      <c r="A8" s="27">
        <v>296</v>
      </c>
      <c r="B8" s="11" t="s">
        <v>716</v>
      </c>
      <c r="C8" s="11">
        <v>2.1875E-5</v>
      </c>
      <c r="D8" s="11">
        <v>1.8052083333333331E-3</v>
      </c>
      <c r="E8">
        <f>VLOOKUP($A8,Participants!$A:$E,4,FALSE)</f>
        <v>6</v>
      </c>
      <c r="F8" t="str">
        <f>VLOOKUP($A8,Participants!$A:$E,2,FALSE)</f>
        <v>Tessa</v>
      </c>
      <c r="G8" t="str">
        <f>VLOOKUP($A8,Participants!$A:$E,3,FALSE)</f>
        <v>Mize</v>
      </c>
      <c r="H8" t="str">
        <f>VLOOKUP($A8,Participants!$A:$E,5,FALSE)</f>
        <v>St. Barnabas</v>
      </c>
      <c r="I8">
        <v>1</v>
      </c>
      <c r="J8">
        <f t="shared" si="0"/>
        <v>5</v>
      </c>
      <c r="K8">
        <v>2</v>
      </c>
    </row>
    <row r="9" spans="1:13">
      <c r="B9" s="11"/>
      <c r="C9" s="11"/>
      <c r="D9" s="11"/>
      <c r="E9" t="e">
        <f>VLOOKUP($A9,Participants!$A:$E,4,FALSE)</f>
        <v>#N/A</v>
      </c>
      <c r="F9" t="e">
        <f>VLOOKUP($A9,Participants!$A:$E,2,FALSE)</f>
        <v>#N/A</v>
      </c>
      <c r="G9" t="e">
        <f>VLOOKUP($A9,Participants!$A:$E,3,FALSE)</f>
        <v>#N/A</v>
      </c>
      <c r="H9" t="e">
        <f>VLOOKUP($A9,Participants!$A:$E,5,FALSE)</f>
        <v>#N/A</v>
      </c>
      <c r="I9">
        <v>1</v>
      </c>
      <c r="J9" t="e">
        <f t="shared" si="0"/>
        <v>#N/A</v>
      </c>
      <c r="K9" t="e">
        <f>RANK(D9,$D$3:$D$9,1)</f>
        <v>#N/A</v>
      </c>
      <c r="M9" s="2" t="s">
        <v>119</v>
      </c>
    </row>
    <row r="10" spans="1:13">
      <c r="E10" s="27"/>
      <c r="F10" s="27"/>
      <c r="G10" s="27"/>
      <c r="H10" s="27"/>
      <c r="I10" s="27"/>
      <c r="J10" s="27"/>
      <c r="K10" s="27"/>
      <c r="L10" s="27"/>
      <c r="M10" s="2"/>
    </row>
    <row r="11" spans="1:13" s="41" customFormat="1">
      <c r="D11" s="125"/>
    </row>
    <row r="12" spans="1:13">
      <c r="E12" t="e">
        <f>VLOOKUP($A12,Participants!$A:$E,4,FALSE)</f>
        <v>#N/A</v>
      </c>
      <c r="F12" t="e">
        <f>VLOOKUP($A12,Participants!$A:$E,2,FALSE)</f>
        <v>#N/A</v>
      </c>
      <c r="G12" t="e">
        <f>VLOOKUP($A12,Participants!$A:$E,3,FALSE)</f>
        <v>#N/A</v>
      </c>
      <c r="H12" t="e">
        <f>VLOOKUP($A12,Participants!$A:$E,5,FALSE)</f>
        <v>#N/A</v>
      </c>
      <c r="I12">
        <v>2</v>
      </c>
      <c r="J12" t="e">
        <f t="shared" ref="J12:J17" si="1">RANK(D12,IF(I12=2,$D$12:$D$17,),1)</f>
        <v>#N/A</v>
      </c>
      <c r="K12" t="e">
        <f>RANK(D12,$D$12:$D$17,1)</f>
        <v>#N/A</v>
      </c>
    </row>
    <row r="13" spans="1:13">
      <c r="E13" t="e">
        <f>VLOOKUP($A13,Participants!$A:$E,4,FALSE)</f>
        <v>#N/A</v>
      </c>
      <c r="F13" t="e">
        <f>VLOOKUP($A13,Participants!$A:$E,2,FALSE)</f>
        <v>#N/A</v>
      </c>
      <c r="G13" t="e">
        <f>VLOOKUP($A13,Participants!$A:$E,3,FALSE)</f>
        <v>#N/A</v>
      </c>
      <c r="H13" t="e">
        <f>VLOOKUP($A13,Participants!$A:$E,5,FALSE)</f>
        <v>#N/A</v>
      </c>
      <c r="I13">
        <v>2</v>
      </c>
      <c r="J13" t="e">
        <f t="shared" si="1"/>
        <v>#N/A</v>
      </c>
      <c r="K13" t="e">
        <f t="shared" ref="K13:K17" si="2">RANK(D13,$D$12:$D$17,1)</f>
        <v>#N/A</v>
      </c>
    </row>
    <row r="14" spans="1:13">
      <c r="E14" t="e">
        <f>VLOOKUP($A14,Participants!$A:$E,4,FALSE)</f>
        <v>#N/A</v>
      </c>
      <c r="F14" t="e">
        <f>VLOOKUP($A14,Participants!$A:$E,2,FALSE)</f>
        <v>#N/A</v>
      </c>
      <c r="G14" t="e">
        <f>VLOOKUP($A14,Participants!$A:$E,3,FALSE)</f>
        <v>#N/A</v>
      </c>
      <c r="H14" t="e">
        <f>VLOOKUP($A14,Participants!$A:$E,5,FALSE)</f>
        <v>#N/A</v>
      </c>
      <c r="I14">
        <v>2</v>
      </c>
      <c r="J14" t="e">
        <f t="shared" si="1"/>
        <v>#N/A</v>
      </c>
      <c r="K14" t="e">
        <f t="shared" si="2"/>
        <v>#N/A</v>
      </c>
    </row>
    <row r="15" spans="1:13">
      <c r="E15" t="e">
        <f>VLOOKUP($A15,Participants!$A:$E,4,FALSE)</f>
        <v>#N/A</v>
      </c>
      <c r="F15" t="e">
        <f>VLOOKUP($A15,Participants!$A:$E,2,FALSE)</f>
        <v>#N/A</v>
      </c>
      <c r="G15" t="e">
        <f>VLOOKUP($A15,Participants!$A:$E,3,FALSE)</f>
        <v>#N/A</v>
      </c>
      <c r="H15" t="e">
        <f>VLOOKUP($A15,Participants!$A:$E,5,FALSE)</f>
        <v>#N/A</v>
      </c>
      <c r="I15">
        <v>2</v>
      </c>
      <c r="J15" t="e">
        <f t="shared" si="1"/>
        <v>#N/A</v>
      </c>
      <c r="K15" t="e">
        <f t="shared" si="2"/>
        <v>#N/A</v>
      </c>
    </row>
    <row r="16" spans="1:13"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2</v>
      </c>
      <c r="J16" t="e">
        <f t="shared" si="1"/>
        <v>#N/A</v>
      </c>
      <c r="K16" t="e">
        <f t="shared" si="2"/>
        <v>#N/A</v>
      </c>
    </row>
    <row r="17" spans="1:13" s="27" customFormat="1">
      <c r="D17" s="10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2</v>
      </c>
      <c r="J17" t="e">
        <f t="shared" si="1"/>
        <v>#N/A</v>
      </c>
      <c r="K17" t="e">
        <f t="shared" si="2"/>
        <v>#N/A</v>
      </c>
      <c r="L17"/>
      <c r="M17"/>
    </row>
    <row r="18" spans="1:13" s="30" customFormat="1">
      <c r="A18" s="27"/>
      <c r="D18" s="127"/>
    </row>
    <row r="19" spans="1:13" s="41" customFormat="1">
      <c r="D19" s="125"/>
    </row>
    <row r="20" spans="1:13"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ref="J20:J25" si="3">RANK(D20,IF(I20=3,$D$20:$D$25,),1)</f>
        <v>#N/A</v>
      </c>
      <c r="K20" t="e">
        <f>RANK(D20,$D$20:$D$25,1)</f>
        <v>#N/A</v>
      </c>
    </row>
    <row r="21" spans="1:13"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ref="K21:K25" si="4">RANK(D21,$D$20:$D$25,1)</f>
        <v>#N/A</v>
      </c>
    </row>
    <row r="22" spans="1:13">
      <c r="E22" t="e">
        <f>VLOOKUP($A22,Participants!$A:$E,4,FALSE)</f>
        <v>#N/A</v>
      </c>
      <c r="F22" t="e">
        <f>VLOOKUP($A22,Participants!$A:$E,2,FALSE)</f>
        <v>#N/A</v>
      </c>
      <c r="G22" t="e">
        <f>VLOOKUP($A22,Participants!$A:$E,3,FALSE)</f>
        <v>#N/A</v>
      </c>
      <c r="H22" t="e">
        <f>VLOOKUP($A22,Participants!$A:$E,5,FALSE)</f>
        <v>#N/A</v>
      </c>
      <c r="I22">
        <v>3</v>
      </c>
      <c r="J22" t="e">
        <f t="shared" si="3"/>
        <v>#N/A</v>
      </c>
      <c r="K22" t="e">
        <f t="shared" si="4"/>
        <v>#N/A</v>
      </c>
    </row>
    <row r="23" spans="1:13"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3</v>
      </c>
      <c r="J23" t="e">
        <f t="shared" si="3"/>
        <v>#N/A</v>
      </c>
      <c r="K23" t="e">
        <f t="shared" si="4"/>
        <v>#N/A</v>
      </c>
    </row>
    <row r="24" spans="1:13"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3</v>
      </c>
      <c r="J24" t="e">
        <f t="shared" si="3"/>
        <v>#N/A</v>
      </c>
      <c r="K24" t="e">
        <f t="shared" si="4"/>
        <v>#N/A</v>
      </c>
    </row>
    <row r="25" spans="1:13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3</v>
      </c>
      <c r="J25" t="e">
        <f t="shared" si="3"/>
        <v>#N/A</v>
      </c>
      <c r="K25" t="e">
        <f t="shared" si="4"/>
        <v>#N/A</v>
      </c>
    </row>
    <row r="27" spans="1:13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ref="J27:J32" si="5">RANK(D27,IF(I27=4,$D$27:$D$32,),1)</f>
        <v>#N/A</v>
      </c>
      <c r="K27" t="e">
        <f t="shared" ref="K27:K32" si="6">RANK(D27,$D$3:$D$104,1)</f>
        <v>#N/A</v>
      </c>
    </row>
    <row r="28" spans="1:13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5"/>
        <v>#N/A</v>
      </c>
      <c r="K28" t="e">
        <f t="shared" si="6"/>
        <v>#N/A</v>
      </c>
    </row>
    <row r="29" spans="1:13">
      <c r="E29" t="e">
        <f>VLOOKUP($A29,Participants!$A:$E,4,FALSE)</f>
        <v>#N/A</v>
      </c>
      <c r="F29" t="e">
        <f>VLOOKUP($A29,Participants!$A:$E,2,FALSE)</f>
        <v>#N/A</v>
      </c>
      <c r="G29" t="e">
        <f>VLOOKUP($A29,Participants!$A:$E,3,FALSE)</f>
        <v>#N/A</v>
      </c>
      <c r="H29" t="e">
        <f>VLOOKUP($A29,Participants!$A:$E,5,FALSE)</f>
        <v>#N/A</v>
      </c>
      <c r="I29">
        <v>4</v>
      </c>
      <c r="J29" t="e">
        <f t="shared" si="5"/>
        <v>#N/A</v>
      </c>
      <c r="K29" t="e">
        <f t="shared" si="6"/>
        <v>#N/A</v>
      </c>
    </row>
    <row r="30" spans="1:13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4</v>
      </c>
      <c r="J30" t="e">
        <f t="shared" si="5"/>
        <v>#N/A</v>
      </c>
      <c r="K30" t="e">
        <f t="shared" si="6"/>
        <v>#N/A</v>
      </c>
    </row>
    <row r="31" spans="1:13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4</v>
      </c>
      <c r="J31" t="e">
        <f t="shared" si="5"/>
        <v>#N/A</v>
      </c>
      <c r="K31" t="e">
        <f t="shared" si="6"/>
        <v>#N/A</v>
      </c>
    </row>
    <row r="32" spans="1:13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4</v>
      </c>
      <c r="J32" t="e">
        <f t="shared" si="5"/>
        <v>#N/A</v>
      </c>
      <c r="K32" t="e">
        <f t="shared" si="6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>RANK(D34,IF(I34=5,$D$34:$D$39,),1)</f>
        <v>#N/A</v>
      </c>
      <c r="K34" t="e">
        <f t="shared" ref="K34:K39" si="7">RANK(D34,$D$3:$D$104,1)</f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ref="J35:J39" si="8">RANK(D35,IF(I35=5,$D$34:$D$39,),1)</f>
        <v>#N/A</v>
      </c>
      <c r="K35" t="e">
        <f t="shared" si="7"/>
        <v>#N/A</v>
      </c>
    </row>
    <row r="36" spans="5:11">
      <c r="E36" t="e">
        <f>VLOOKUP($A36,Participants!$A:$E,4,FALSE)</f>
        <v>#N/A</v>
      </c>
      <c r="F36" t="e">
        <f>VLOOKUP($A36,Participants!$A:$E,2,FALSE)</f>
        <v>#N/A</v>
      </c>
      <c r="G36" t="e">
        <f>VLOOKUP($A36,Participants!$A:$E,3,FALSE)</f>
        <v>#N/A</v>
      </c>
      <c r="H36" t="e">
        <f>VLOOKUP($A36,Participants!$A:$E,5,FALSE)</f>
        <v>#N/A</v>
      </c>
      <c r="I36">
        <v>5</v>
      </c>
      <c r="J36" t="e">
        <f t="shared" si="8"/>
        <v>#N/A</v>
      </c>
      <c r="K36" t="e">
        <f t="shared" si="7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5</v>
      </c>
      <c r="J37" t="e">
        <f t="shared" si="8"/>
        <v>#N/A</v>
      </c>
      <c r="K37" t="e">
        <f t="shared" si="7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5</v>
      </c>
      <c r="J38" t="e">
        <f t="shared" si="8"/>
        <v>#N/A</v>
      </c>
      <c r="K38" t="e">
        <f t="shared" si="7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5</v>
      </c>
      <c r="J39" t="e">
        <f t="shared" si="8"/>
        <v>#N/A</v>
      </c>
      <c r="K39" t="e">
        <f t="shared" si="7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>RANK(D41,IF(I41=6,$D$41:$D$46,),1)</f>
        <v>#N/A</v>
      </c>
      <c r="K41" t="e">
        <f t="shared" ref="K41:K46" si="9">RANK(D41,$D$3:$D$104,1)</f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ref="J42:J46" si="10">RANK(D42,IF(I42=6,$D$41:$D$46,),1)</f>
        <v>#N/A</v>
      </c>
      <c r="K42" t="e">
        <f t="shared" si="9"/>
        <v>#N/A</v>
      </c>
    </row>
    <row r="43" spans="5:11">
      <c r="E43" t="e">
        <f>VLOOKUP($A43,Participants!$A:$E,4,FALSE)</f>
        <v>#N/A</v>
      </c>
      <c r="F43" t="e">
        <f>VLOOKUP($A43,Participants!$A:$E,2,FALSE)</f>
        <v>#N/A</v>
      </c>
      <c r="G43" t="e">
        <f>VLOOKUP($A43,Participants!$A:$E,3,FALSE)</f>
        <v>#N/A</v>
      </c>
      <c r="H43" t="e">
        <f>VLOOKUP($A43,Participants!$A:$E,5,FALSE)</f>
        <v>#N/A</v>
      </c>
      <c r="I43">
        <v>6</v>
      </c>
      <c r="J43" t="e">
        <f t="shared" si="10"/>
        <v>#N/A</v>
      </c>
      <c r="K43" t="e">
        <f t="shared" si="9"/>
        <v>#N/A</v>
      </c>
    </row>
    <row r="44" spans="5:11">
      <c r="E44" t="e">
        <f>VLOOKUP($A44,Participants!$A:$E,4,FALSE)</f>
        <v>#N/A</v>
      </c>
      <c r="F44" t="e">
        <f>VLOOKUP($A44,Participants!$A:$E,2,FALSE)</f>
        <v>#N/A</v>
      </c>
      <c r="G44" t="e">
        <f>VLOOKUP($A44,Participants!$A:$E,3,FALSE)</f>
        <v>#N/A</v>
      </c>
      <c r="H44" t="e">
        <f>VLOOKUP($A44,Participants!$A:$E,5,FALSE)</f>
        <v>#N/A</v>
      </c>
      <c r="I44">
        <v>6</v>
      </c>
      <c r="J44" t="e">
        <f t="shared" si="10"/>
        <v>#N/A</v>
      </c>
      <c r="K44" t="e">
        <f t="shared" si="9"/>
        <v>#N/A</v>
      </c>
    </row>
    <row r="45" spans="5:11">
      <c r="E45" t="e">
        <f>VLOOKUP($A45,Participants!$A:$E,4,FALSE)</f>
        <v>#N/A</v>
      </c>
      <c r="F45" t="e">
        <f>VLOOKUP($A45,Participants!$A:$E,2,FALSE)</f>
        <v>#N/A</v>
      </c>
      <c r="G45" t="e">
        <f>VLOOKUP($A45,Participants!$A:$E,3,FALSE)</f>
        <v>#N/A</v>
      </c>
      <c r="H45" t="e">
        <f>VLOOKUP($A45,Participants!$A:$E,5,FALSE)</f>
        <v>#N/A</v>
      </c>
      <c r="I45">
        <v>6</v>
      </c>
      <c r="J45" t="e">
        <f t="shared" si="10"/>
        <v>#N/A</v>
      </c>
      <c r="K45" t="e">
        <f t="shared" si="9"/>
        <v>#N/A</v>
      </c>
    </row>
    <row r="46" spans="5:11">
      <c r="E46" t="e">
        <f>VLOOKUP($A46,Participants!$A:$E,4,FALSE)</f>
        <v>#N/A</v>
      </c>
      <c r="F46" t="e">
        <f>VLOOKUP($A46,Participants!$A:$E,2,FALSE)</f>
        <v>#N/A</v>
      </c>
      <c r="G46" t="e">
        <f>VLOOKUP($A46,Participants!$A:$E,3,FALSE)</f>
        <v>#N/A</v>
      </c>
      <c r="H46" t="e">
        <f>VLOOKUP($A46,Participants!$A:$E,5,FALSE)</f>
        <v>#N/A</v>
      </c>
      <c r="I46">
        <v>6</v>
      </c>
      <c r="J46" t="e">
        <f t="shared" si="10"/>
        <v>#N/A</v>
      </c>
      <c r="K46" t="e">
        <f t="shared" si="9"/>
        <v>#N/A</v>
      </c>
    </row>
  </sheetData>
  <sortState xmlns:xlrd2="http://schemas.microsoft.com/office/spreadsheetml/2017/richdata2" ref="B3:D9">
    <sortCondition ref="D3:D9"/>
  </sortState>
  <dataValidations count="1">
    <dataValidation type="list" allowBlank="1" showInputMessage="1" showErrorMessage="1" errorTitle="Choose a School" error="Please choose a valid school for this Meet." promptTitle="Choose School" sqref="E34:E39 E41:E46 E3:E32" xr:uid="{00000000-0002-0000-3C00-000000000000}">
      <formula1>Grade</formula1>
    </dataValidation>
  </dataValidations>
  <hyperlinks>
    <hyperlink ref="M1" location="'Schedule of Events'!A1" display="'Return to Schedule of Events" xr:uid="{00000000-0004-0000-3C00-000000000000}"/>
    <hyperlink ref="M4" location="Participants!A1" display="Add or Update Participants" xr:uid="{00000000-0004-0000-3C00-000001000000}"/>
    <hyperlink ref="M5" location="Overall!A1" display="Overall Place and Points" xr:uid="{00000000-0004-0000-3C00-000002000000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33"/>
  <dimension ref="A1:M101"/>
  <sheetViews>
    <sheetView workbookViewId="0">
      <selection activeCell="M1" sqref="M1"/>
    </sheetView>
  </sheetViews>
  <sheetFormatPr defaultRowHeight="15"/>
  <cols>
    <col min="1" max="1" width="6.5703125" customWidth="1"/>
    <col min="2" max="2" width="16.7109375" style="8" customWidth="1"/>
    <col min="3" max="3" width="6.42578125" bestFit="1" customWidth="1"/>
    <col min="4" max="4" width="7.85546875" style="1" bestFit="1" customWidth="1"/>
    <col min="5" max="5" width="11.140625" style="1" bestFit="1" customWidth="1"/>
    <col min="6" max="6" width="15.140625" style="1" bestFit="1" customWidth="1"/>
    <col min="7" max="7" width="12.5703125" bestFit="1" customWidth="1"/>
    <col min="8" max="8" width="6.5703125" bestFit="1" customWidth="1"/>
    <col min="9" max="10" width="6.5703125" style="27" customWidth="1"/>
    <col min="13" max="13" width="27" bestFit="1" customWidth="1"/>
  </cols>
  <sheetData>
    <row r="1" spans="1:13" ht="45">
      <c r="A1" s="9" t="s">
        <v>52</v>
      </c>
      <c r="B1" s="9" t="s">
        <v>55</v>
      </c>
      <c r="C1" s="2" t="s">
        <v>3</v>
      </c>
      <c r="D1" s="2" t="s">
        <v>53</v>
      </c>
      <c r="E1" s="2" t="s">
        <v>54</v>
      </c>
      <c r="F1" s="2" t="s">
        <v>4</v>
      </c>
      <c r="G1" s="2" t="s">
        <v>5</v>
      </c>
      <c r="H1" s="2"/>
      <c r="I1" s="2"/>
      <c r="J1" s="2"/>
      <c r="M1" s="12" t="s">
        <v>84</v>
      </c>
    </row>
    <row r="2" spans="1:13">
      <c r="C2" t="e">
        <f>VLOOKUP($A2,Participants!$A:$E,4,FALSE)</f>
        <v>#N/A</v>
      </c>
      <c r="D2" t="e">
        <f>VLOOKUP($A2,Participants!$A:$E,2,FALSE)</f>
        <v>#N/A</v>
      </c>
      <c r="E2" t="e">
        <f>VLOOKUP($A2,Participants!$A:$E,3,FALSE)</f>
        <v>#N/A</v>
      </c>
      <c r="F2" t="e">
        <f>VLOOKUP($A2,Participants!$A:$E,5,FALSE)</f>
        <v>#N/A</v>
      </c>
      <c r="G2">
        <f>IFERROR(VLOOKUP(F2,#REF!,2,FALSE),0)</f>
        <v>0</v>
      </c>
    </row>
    <row r="3" spans="1:13">
      <c r="C3" t="e">
        <f>VLOOKUP($A3,Participants!$A:$E,4,FALSE)</f>
        <v>#N/A</v>
      </c>
      <c r="D3" t="e">
        <f>VLOOKUP($A3,Participants!$A:$E,2,FALSE)</f>
        <v>#N/A</v>
      </c>
      <c r="E3" t="e">
        <f>VLOOKUP($A3,Participants!$A:$E,3,FALSE)</f>
        <v>#N/A</v>
      </c>
      <c r="F3" t="e">
        <f>VLOOKUP($A3,Participants!$A:$E,5,FALSE)</f>
        <v>#N/A</v>
      </c>
      <c r="G3">
        <f>IFERROR(VLOOKUP(F3,#REF!,2,FALSE),0)</f>
        <v>0</v>
      </c>
      <c r="M3" s="13" t="s">
        <v>116</v>
      </c>
    </row>
    <row r="4" spans="1:13">
      <c r="C4" t="e">
        <f>VLOOKUP($A4,Participants!$A:$E,4,FALSE)</f>
        <v>#N/A</v>
      </c>
      <c r="D4" t="e">
        <f>VLOOKUP($A4,Participants!$A:$E,2,FALSE)</f>
        <v>#N/A</v>
      </c>
      <c r="E4" t="e">
        <f>VLOOKUP($A4,Participants!$A:$E,3,FALSE)</f>
        <v>#N/A</v>
      </c>
      <c r="F4" t="e">
        <f>VLOOKUP($A4,Participants!$A:$E,5,FALSE)</f>
        <v>#N/A</v>
      </c>
      <c r="G4">
        <f>IFERROR(VLOOKUP(F4,#REF!,2,FALSE),0)</f>
        <v>0</v>
      </c>
      <c r="M4" s="13" t="s">
        <v>117</v>
      </c>
    </row>
    <row r="5" spans="1:13">
      <c r="C5" t="e">
        <f>VLOOKUP($A5,Participants!$A:$E,4,FALSE)</f>
        <v>#N/A</v>
      </c>
      <c r="D5" t="e">
        <f>VLOOKUP($A5,Participants!$A:$E,2,FALSE)</f>
        <v>#N/A</v>
      </c>
      <c r="E5" t="e">
        <f>VLOOKUP($A5,Participants!$A:$E,3,FALSE)</f>
        <v>#N/A</v>
      </c>
      <c r="F5" t="e">
        <f>VLOOKUP($A5,Participants!$A:$E,5,FALSE)</f>
        <v>#N/A</v>
      </c>
      <c r="G5">
        <f>IFERROR(VLOOKUP(F5,#REF!,2,FALSE),0)</f>
        <v>0</v>
      </c>
    </row>
    <row r="6" spans="1:13">
      <c r="C6" t="e">
        <f>VLOOKUP($A6,Participants!$A:$E,4,FALSE)</f>
        <v>#N/A</v>
      </c>
      <c r="D6" t="e">
        <f>VLOOKUP($A6,Participants!$A:$E,2,FALSE)</f>
        <v>#N/A</v>
      </c>
      <c r="E6" t="e">
        <f>VLOOKUP($A6,Participants!$A:$E,3,FALSE)</f>
        <v>#N/A</v>
      </c>
      <c r="F6" t="e">
        <f>VLOOKUP($A6,Participants!$A:$E,5,FALSE)</f>
        <v>#N/A</v>
      </c>
      <c r="G6">
        <f>IFERROR(VLOOKUP(F6,#REF!,2,FALSE),0)</f>
        <v>0</v>
      </c>
    </row>
    <row r="7" spans="1:13">
      <c r="C7" t="e">
        <f>VLOOKUP($A7,Participants!$A:$E,4,FALSE)</f>
        <v>#N/A</v>
      </c>
      <c r="D7" t="e">
        <f>VLOOKUP($A7,Participants!$A:$E,2,FALSE)</f>
        <v>#N/A</v>
      </c>
      <c r="E7" t="e">
        <f>VLOOKUP($A7,Participants!$A:$E,3,FALSE)</f>
        <v>#N/A</v>
      </c>
      <c r="F7" t="e">
        <f>VLOOKUP($A7,Participants!$A:$E,5,FALSE)</f>
        <v>#N/A</v>
      </c>
      <c r="G7">
        <f>IFERROR(VLOOKUP(F7,#REF!,2,FALSE),0)</f>
        <v>0</v>
      </c>
    </row>
    <row r="8" spans="1:13">
      <c r="C8" t="e">
        <f>VLOOKUP($A8,Participants!$A:$E,4,FALSE)</f>
        <v>#N/A</v>
      </c>
      <c r="D8" t="e">
        <f>VLOOKUP($A8,Participants!$A:$E,2,FALSE)</f>
        <v>#N/A</v>
      </c>
      <c r="E8" t="e">
        <f>VLOOKUP($A8,Participants!$A:$E,3,FALSE)</f>
        <v>#N/A</v>
      </c>
      <c r="F8" t="e">
        <f>VLOOKUP($A8,Participants!$A:$E,5,FALSE)</f>
        <v>#N/A</v>
      </c>
      <c r="G8">
        <f>IFERROR(VLOOKUP(F8,#REF!,2,FALSE),0)</f>
        <v>0</v>
      </c>
    </row>
    <row r="9" spans="1:13">
      <c r="C9" t="e">
        <f>VLOOKUP($A9,Participants!$A:$E,4,FALSE)</f>
        <v>#N/A</v>
      </c>
      <c r="D9" t="e">
        <f>VLOOKUP($A9,Participants!$A:$E,2,FALSE)</f>
        <v>#N/A</v>
      </c>
      <c r="E9" t="e">
        <f>VLOOKUP($A9,Participants!$A:$E,3,FALSE)</f>
        <v>#N/A</v>
      </c>
      <c r="F9" t="e">
        <f>VLOOKUP($A9,Participants!$A:$E,5,FALSE)</f>
        <v>#N/A</v>
      </c>
      <c r="G9">
        <f>IFERROR(VLOOKUP(F9,#REF!,2,FALSE),0)</f>
        <v>0</v>
      </c>
    </row>
    <row r="10" spans="1:13">
      <c r="C10" t="e">
        <f>VLOOKUP($A10,Participants!$A:$E,4,FALSE)</f>
        <v>#N/A</v>
      </c>
      <c r="D10" t="e">
        <f>VLOOKUP($A10,Participants!$A:$E,2,FALSE)</f>
        <v>#N/A</v>
      </c>
      <c r="E10" t="e">
        <f>VLOOKUP($A10,Participants!$A:$E,3,FALSE)</f>
        <v>#N/A</v>
      </c>
      <c r="F10" t="e">
        <f>VLOOKUP($A10,Participants!$A:$E,5,FALSE)</f>
        <v>#N/A</v>
      </c>
      <c r="G10">
        <f>IFERROR(VLOOKUP(F10,#REF!,2,FALSE),0)</f>
        <v>0</v>
      </c>
    </row>
    <row r="11" spans="1:13">
      <c r="C11" t="e">
        <f>VLOOKUP($A11,Participants!$A:$E,4,FALSE)</f>
        <v>#N/A</v>
      </c>
      <c r="D11" t="e">
        <f>VLOOKUP($A11,Participants!$A:$E,2,FALSE)</f>
        <v>#N/A</v>
      </c>
      <c r="E11" t="e">
        <f>VLOOKUP($A11,Participants!$A:$E,3,FALSE)</f>
        <v>#N/A</v>
      </c>
      <c r="F11" t="e">
        <f>VLOOKUP($A11,Participants!$A:$E,5,FALSE)</f>
        <v>#N/A</v>
      </c>
      <c r="G11">
        <f>IFERROR(VLOOKUP(F11,#REF!,2,FALSE),0)</f>
        <v>0</v>
      </c>
    </row>
    <row r="12" spans="1:13">
      <c r="C12" t="e">
        <f>VLOOKUP($A12,Participants!$A:$E,4,FALSE)</f>
        <v>#N/A</v>
      </c>
      <c r="D12" t="e">
        <f>VLOOKUP($A12,Participants!$A:$E,2,FALSE)</f>
        <v>#N/A</v>
      </c>
      <c r="E12" t="e">
        <f>VLOOKUP($A12,Participants!$A:$E,3,FALSE)</f>
        <v>#N/A</v>
      </c>
      <c r="F12" t="e">
        <f>VLOOKUP($A12,Participants!$A:$E,5,FALSE)</f>
        <v>#N/A</v>
      </c>
      <c r="G12">
        <f>IFERROR(VLOOKUP(F12,#REF!,2,FALSE),0)</f>
        <v>0</v>
      </c>
    </row>
    <row r="13" spans="1:13">
      <c r="C13" t="e">
        <f>VLOOKUP($A13,Participants!$A:$E,4,FALSE)</f>
        <v>#N/A</v>
      </c>
      <c r="D13" t="e">
        <f>VLOOKUP($A13,Participants!$A:$E,2,FALSE)</f>
        <v>#N/A</v>
      </c>
      <c r="E13" t="e">
        <f>VLOOKUP($A13,Participants!$A:$E,3,FALSE)</f>
        <v>#N/A</v>
      </c>
      <c r="F13" t="e">
        <f>VLOOKUP($A13,Participants!$A:$E,5,FALSE)</f>
        <v>#N/A</v>
      </c>
      <c r="G13">
        <f>IFERROR(VLOOKUP(F13,#REF!,2,FALSE),0)</f>
        <v>0</v>
      </c>
    </row>
    <row r="14" spans="1:13">
      <c r="C14" t="e">
        <f>VLOOKUP($A14,Participants!$A:$E,4,FALSE)</f>
        <v>#N/A</v>
      </c>
      <c r="D14" t="e">
        <f>VLOOKUP($A14,Participants!$A:$E,2,FALSE)</f>
        <v>#N/A</v>
      </c>
      <c r="E14" t="e">
        <f>VLOOKUP($A14,Participants!$A:$E,3,FALSE)</f>
        <v>#N/A</v>
      </c>
      <c r="F14" t="e">
        <f>VLOOKUP($A14,Participants!$A:$E,5,FALSE)</f>
        <v>#N/A</v>
      </c>
      <c r="G14">
        <f>IFERROR(VLOOKUP(F14,#REF!,2,FALSE),0)</f>
        <v>0</v>
      </c>
    </row>
    <row r="15" spans="1:13">
      <c r="C15" t="e">
        <f>VLOOKUP($A15,Participants!$A:$E,4,FALSE)</f>
        <v>#N/A</v>
      </c>
      <c r="D15" t="e">
        <f>VLOOKUP($A15,Participants!$A:$E,2,FALSE)</f>
        <v>#N/A</v>
      </c>
      <c r="E15" t="e">
        <f>VLOOKUP($A15,Participants!$A:$E,3,FALSE)</f>
        <v>#N/A</v>
      </c>
      <c r="F15" t="e">
        <f>VLOOKUP($A15,Participants!$A:$E,5,FALSE)</f>
        <v>#N/A</v>
      </c>
      <c r="G15">
        <f>IFERROR(VLOOKUP(F15,#REF!,2,FALSE),0)</f>
        <v>0</v>
      </c>
    </row>
    <row r="16" spans="1:13">
      <c r="C16" t="e">
        <f>VLOOKUP($A16,Participants!$A:$E,4,FALSE)</f>
        <v>#N/A</v>
      </c>
      <c r="D16" t="e">
        <f>VLOOKUP($A16,Participants!$A:$E,2,FALSE)</f>
        <v>#N/A</v>
      </c>
      <c r="E16" t="e">
        <f>VLOOKUP($A16,Participants!$A:$E,3,FALSE)</f>
        <v>#N/A</v>
      </c>
      <c r="F16" t="e">
        <f>VLOOKUP($A16,Participants!$A:$E,5,FALSE)</f>
        <v>#N/A</v>
      </c>
      <c r="G16">
        <f>IFERROR(VLOOKUP(F16,#REF!,2,FALSE),0)</f>
        <v>0</v>
      </c>
    </row>
    <row r="17" spans="3:7">
      <c r="C17" t="e">
        <f>VLOOKUP($A17,Participants!$A:$E,4,FALSE)</f>
        <v>#N/A</v>
      </c>
      <c r="D17" t="e">
        <f>VLOOKUP($A17,Participants!$A:$E,2,FALSE)</f>
        <v>#N/A</v>
      </c>
      <c r="E17" t="e">
        <f>VLOOKUP($A17,Participants!$A:$E,3,FALSE)</f>
        <v>#N/A</v>
      </c>
      <c r="F17" t="e">
        <f>VLOOKUP($A17,Participants!$A:$E,5,FALSE)</f>
        <v>#N/A</v>
      </c>
      <c r="G17">
        <f>IFERROR(VLOOKUP(F17,#REF!,2,FALSE),0)</f>
        <v>0</v>
      </c>
    </row>
    <row r="18" spans="3:7">
      <c r="C18" t="e">
        <f>VLOOKUP($A18,Participants!$A:$E,4,FALSE)</f>
        <v>#N/A</v>
      </c>
      <c r="D18" t="e">
        <f>VLOOKUP($A18,Participants!$A:$E,2,FALSE)</f>
        <v>#N/A</v>
      </c>
      <c r="E18" t="e">
        <f>VLOOKUP($A18,Participants!$A:$E,3,FALSE)</f>
        <v>#N/A</v>
      </c>
      <c r="F18" t="e">
        <f>VLOOKUP($A18,Participants!$A:$E,5,FALSE)</f>
        <v>#N/A</v>
      </c>
      <c r="G18">
        <f>IFERROR(VLOOKUP(F18,#REF!,2,FALSE),0)</f>
        <v>0</v>
      </c>
    </row>
    <row r="19" spans="3:7">
      <c r="C19" t="e">
        <f>VLOOKUP($A19,Participants!$A:$E,4,FALSE)</f>
        <v>#N/A</v>
      </c>
      <c r="D19" t="e">
        <f>VLOOKUP($A19,Participants!$A:$E,2,FALSE)</f>
        <v>#N/A</v>
      </c>
      <c r="E19" t="e">
        <f>VLOOKUP($A19,Participants!$A:$E,3,FALSE)</f>
        <v>#N/A</v>
      </c>
      <c r="F19" t="e">
        <f>VLOOKUP($A19,Participants!$A:$E,5,FALSE)</f>
        <v>#N/A</v>
      </c>
      <c r="G19">
        <f>IFERROR(VLOOKUP(F19,#REF!,2,FALSE),0)</f>
        <v>0</v>
      </c>
    </row>
    <row r="20" spans="3:7">
      <c r="C20" t="e">
        <f>VLOOKUP($A20,Participants!$A:$E,4,FALSE)</f>
        <v>#N/A</v>
      </c>
      <c r="D20" t="e">
        <f>VLOOKUP($A20,Participants!$A:$E,2,FALSE)</f>
        <v>#N/A</v>
      </c>
      <c r="E20" t="e">
        <f>VLOOKUP($A20,Participants!$A:$E,3,FALSE)</f>
        <v>#N/A</v>
      </c>
      <c r="F20" t="e">
        <f>VLOOKUP($A20,Participants!$A:$E,5,FALSE)</f>
        <v>#N/A</v>
      </c>
      <c r="G20">
        <f>IFERROR(VLOOKUP(F20,#REF!,2,FALSE),0)</f>
        <v>0</v>
      </c>
    </row>
    <row r="21" spans="3:7">
      <c r="C21" t="e">
        <f>VLOOKUP($A21,Participants!$A:$E,4,FALSE)</f>
        <v>#N/A</v>
      </c>
      <c r="D21" t="e">
        <f>VLOOKUP($A21,Participants!$A:$E,2,FALSE)</f>
        <v>#N/A</v>
      </c>
      <c r="E21" t="e">
        <f>VLOOKUP($A21,Participants!$A:$E,3,FALSE)</f>
        <v>#N/A</v>
      </c>
      <c r="F21" t="e">
        <f>VLOOKUP($A21,Participants!$A:$E,5,FALSE)</f>
        <v>#N/A</v>
      </c>
      <c r="G21">
        <f>IFERROR(VLOOKUP(F21,#REF!,2,FALSE),0)</f>
        <v>0</v>
      </c>
    </row>
    <row r="22" spans="3:7">
      <c r="C22" t="e">
        <f>VLOOKUP($A22,Participants!$A:$E,4,FALSE)</f>
        <v>#N/A</v>
      </c>
      <c r="D22" t="e">
        <f>VLOOKUP($A22,Participants!$A:$E,2,FALSE)</f>
        <v>#N/A</v>
      </c>
      <c r="E22" t="e">
        <f>VLOOKUP($A22,Participants!$A:$E,3,FALSE)</f>
        <v>#N/A</v>
      </c>
      <c r="F22" t="e">
        <f>VLOOKUP($A22,Participants!$A:$E,5,FALSE)</f>
        <v>#N/A</v>
      </c>
      <c r="G22">
        <f>IFERROR(VLOOKUP(F22,#REF!,2,FALSE),0)</f>
        <v>0</v>
      </c>
    </row>
    <row r="23" spans="3:7">
      <c r="C23" t="e">
        <f>VLOOKUP($A23,Participants!$A:$E,4,FALSE)</f>
        <v>#N/A</v>
      </c>
      <c r="D23" t="e">
        <f>VLOOKUP($A23,Participants!$A:$E,2,FALSE)</f>
        <v>#N/A</v>
      </c>
      <c r="E23" t="e">
        <f>VLOOKUP($A23,Participants!$A:$E,3,FALSE)</f>
        <v>#N/A</v>
      </c>
      <c r="F23" t="e">
        <f>VLOOKUP($A23,Participants!$A:$E,5,FALSE)</f>
        <v>#N/A</v>
      </c>
      <c r="G23">
        <f>IFERROR(VLOOKUP(F23,#REF!,2,FALSE),0)</f>
        <v>0</v>
      </c>
    </row>
    <row r="24" spans="3:7">
      <c r="C24" t="e">
        <f>VLOOKUP($A24,Participants!$A:$E,4,FALSE)</f>
        <v>#N/A</v>
      </c>
      <c r="D24" t="e">
        <f>VLOOKUP($A24,Participants!$A:$E,2,FALSE)</f>
        <v>#N/A</v>
      </c>
      <c r="E24" t="e">
        <f>VLOOKUP($A24,Participants!$A:$E,3,FALSE)</f>
        <v>#N/A</v>
      </c>
      <c r="F24" t="e">
        <f>VLOOKUP($A24,Participants!$A:$E,5,FALSE)</f>
        <v>#N/A</v>
      </c>
      <c r="G24">
        <f>IFERROR(VLOOKUP(F24,#REF!,2,FALSE),0)</f>
        <v>0</v>
      </c>
    </row>
    <row r="25" spans="3:7">
      <c r="C25" t="e">
        <f>VLOOKUP($A25,Participants!$A:$E,4,FALSE)</f>
        <v>#N/A</v>
      </c>
      <c r="D25" t="e">
        <f>VLOOKUP($A25,Participants!$A:$E,2,FALSE)</f>
        <v>#N/A</v>
      </c>
      <c r="E25" t="e">
        <f>VLOOKUP($A25,Participants!$A:$E,3,FALSE)</f>
        <v>#N/A</v>
      </c>
      <c r="F25" t="e">
        <f>VLOOKUP($A25,Participants!$A:$E,5,FALSE)</f>
        <v>#N/A</v>
      </c>
      <c r="G25">
        <f>IFERROR(VLOOKUP(F25,#REF!,2,FALSE),0)</f>
        <v>0</v>
      </c>
    </row>
    <row r="26" spans="3:7">
      <c r="C26" t="e">
        <f>VLOOKUP($A26,Participants!$A:$E,4,FALSE)</f>
        <v>#N/A</v>
      </c>
      <c r="D26" t="e">
        <f>VLOOKUP($A26,Participants!$A:$E,2,FALSE)</f>
        <v>#N/A</v>
      </c>
      <c r="E26" t="e">
        <f>VLOOKUP($A26,Participants!$A:$E,3,FALSE)</f>
        <v>#N/A</v>
      </c>
      <c r="F26" t="e">
        <f>VLOOKUP($A26,Participants!$A:$E,5,FALSE)</f>
        <v>#N/A</v>
      </c>
      <c r="G26">
        <f>IFERROR(VLOOKUP(F26,#REF!,2,FALSE),0)</f>
        <v>0</v>
      </c>
    </row>
    <row r="27" spans="3:7">
      <c r="C27" t="e">
        <f>VLOOKUP($A27,Participants!$A:$E,4,FALSE)</f>
        <v>#N/A</v>
      </c>
      <c r="D27" t="e">
        <f>VLOOKUP($A27,Participants!$A:$E,2,FALSE)</f>
        <v>#N/A</v>
      </c>
      <c r="E27" t="e">
        <f>VLOOKUP($A27,Participants!$A:$E,3,FALSE)</f>
        <v>#N/A</v>
      </c>
      <c r="F27" t="e">
        <f>VLOOKUP($A27,Participants!$A:$E,5,FALSE)</f>
        <v>#N/A</v>
      </c>
      <c r="G27">
        <f>IFERROR(VLOOKUP(F27,#REF!,2,FALSE),0)</f>
        <v>0</v>
      </c>
    </row>
    <row r="28" spans="3:7">
      <c r="C28" t="e">
        <f>VLOOKUP($A28,Participants!$A:$E,4,FALSE)</f>
        <v>#N/A</v>
      </c>
      <c r="D28" t="e">
        <f>VLOOKUP($A28,Participants!$A:$E,2,FALSE)</f>
        <v>#N/A</v>
      </c>
      <c r="E28" t="e">
        <f>VLOOKUP($A28,Participants!$A:$E,3,FALSE)</f>
        <v>#N/A</v>
      </c>
      <c r="F28" t="e">
        <f>VLOOKUP($A28,Participants!$A:$E,5,FALSE)</f>
        <v>#N/A</v>
      </c>
      <c r="G28">
        <f>IFERROR(VLOOKUP(F28,#REF!,2,FALSE),0)</f>
        <v>0</v>
      </c>
    </row>
    <row r="29" spans="3:7">
      <c r="C29" t="e">
        <f>VLOOKUP($A29,Participants!$A:$E,4,FALSE)</f>
        <v>#N/A</v>
      </c>
      <c r="D29" t="e">
        <f>VLOOKUP($A29,Participants!$A:$E,2,FALSE)</f>
        <v>#N/A</v>
      </c>
      <c r="E29" t="e">
        <f>VLOOKUP($A29,Participants!$A:$E,3,FALSE)</f>
        <v>#N/A</v>
      </c>
      <c r="F29" t="e">
        <f>VLOOKUP($A29,Participants!$A:$E,5,FALSE)</f>
        <v>#N/A</v>
      </c>
      <c r="G29">
        <f>IFERROR(VLOOKUP(F29,#REF!,2,FALSE),0)</f>
        <v>0</v>
      </c>
    </row>
    <row r="30" spans="3:7">
      <c r="C30" t="e">
        <f>VLOOKUP($A30,Participants!$A:$E,4,FALSE)</f>
        <v>#N/A</v>
      </c>
      <c r="D30" t="e">
        <f>VLOOKUP($A30,Participants!$A:$E,2,FALSE)</f>
        <v>#N/A</v>
      </c>
      <c r="E30" t="e">
        <f>VLOOKUP($A30,Participants!$A:$E,3,FALSE)</f>
        <v>#N/A</v>
      </c>
      <c r="F30" t="e">
        <f>VLOOKUP($A30,Participants!$A:$E,5,FALSE)</f>
        <v>#N/A</v>
      </c>
      <c r="G30">
        <f>IFERROR(VLOOKUP(F30,#REF!,2,FALSE),0)</f>
        <v>0</v>
      </c>
    </row>
    <row r="31" spans="3:7">
      <c r="C31" t="e">
        <f>VLOOKUP($A31,Participants!$A:$E,4,FALSE)</f>
        <v>#N/A</v>
      </c>
      <c r="D31" t="e">
        <f>VLOOKUP($A31,Participants!$A:$E,2,FALSE)</f>
        <v>#N/A</v>
      </c>
      <c r="E31" t="e">
        <f>VLOOKUP($A31,Participants!$A:$E,3,FALSE)</f>
        <v>#N/A</v>
      </c>
      <c r="F31" t="e">
        <f>VLOOKUP($A31,Participants!$A:$E,5,FALSE)</f>
        <v>#N/A</v>
      </c>
      <c r="G31">
        <f>IFERROR(VLOOKUP(F31,#REF!,2,FALSE),0)</f>
        <v>0</v>
      </c>
    </row>
    <row r="32" spans="3:7">
      <c r="C32" t="e">
        <f>VLOOKUP($A32,Participants!$A:$E,4,FALSE)</f>
        <v>#N/A</v>
      </c>
      <c r="D32" t="e">
        <f>VLOOKUP($A32,Participants!$A:$E,2,FALSE)</f>
        <v>#N/A</v>
      </c>
      <c r="E32" t="e">
        <f>VLOOKUP($A32,Participants!$A:$E,3,FALSE)</f>
        <v>#N/A</v>
      </c>
      <c r="F32" t="e">
        <f>VLOOKUP($A32,Participants!$A:$E,5,FALSE)</f>
        <v>#N/A</v>
      </c>
      <c r="G32">
        <f>IFERROR(VLOOKUP(F32,#REF!,2,FALSE),0)</f>
        <v>0</v>
      </c>
    </row>
    <row r="33" spans="3:7">
      <c r="C33" t="e">
        <f>VLOOKUP($A33,Participants!$A:$E,4,FALSE)</f>
        <v>#N/A</v>
      </c>
      <c r="D33" t="e">
        <f>VLOOKUP($A33,Participants!$A:$E,2,FALSE)</f>
        <v>#N/A</v>
      </c>
      <c r="E33" t="e">
        <f>VLOOKUP($A33,Participants!$A:$E,3,FALSE)</f>
        <v>#N/A</v>
      </c>
      <c r="F33" t="e">
        <f>VLOOKUP($A33,Participants!$A:$E,5,FALSE)</f>
        <v>#N/A</v>
      </c>
      <c r="G33">
        <f>IFERROR(VLOOKUP(F33,#REF!,2,FALSE),0)</f>
        <v>0</v>
      </c>
    </row>
    <row r="34" spans="3:7">
      <c r="C34" t="e">
        <f>VLOOKUP($A34,Participants!$A:$E,4,FALSE)</f>
        <v>#N/A</v>
      </c>
      <c r="D34" t="e">
        <f>VLOOKUP($A34,Participants!$A:$E,2,FALSE)</f>
        <v>#N/A</v>
      </c>
      <c r="E34" t="e">
        <f>VLOOKUP($A34,Participants!$A:$E,3,FALSE)</f>
        <v>#N/A</v>
      </c>
      <c r="F34" t="e">
        <f>VLOOKUP($A34,Participants!$A:$E,5,FALSE)</f>
        <v>#N/A</v>
      </c>
      <c r="G34">
        <f>IFERROR(VLOOKUP(F34,#REF!,2,FALSE),0)</f>
        <v>0</v>
      </c>
    </row>
    <row r="35" spans="3:7">
      <c r="C35" t="e">
        <f>VLOOKUP($A35,Participants!$A:$E,4,FALSE)</f>
        <v>#N/A</v>
      </c>
      <c r="D35" t="e">
        <f>VLOOKUP($A35,Participants!$A:$E,2,FALSE)</f>
        <v>#N/A</v>
      </c>
      <c r="E35" t="e">
        <f>VLOOKUP($A35,Participants!$A:$E,3,FALSE)</f>
        <v>#N/A</v>
      </c>
      <c r="F35" t="e">
        <f>VLOOKUP($A35,Participants!$A:$E,5,FALSE)</f>
        <v>#N/A</v>
      </c>
      <c r="G35">
        <f>IFERROR(VLOOKUP(F35,#REF!,2,FALSE),0)</f>
        <v>0</v>
      </c>
    </row>
    <row r="36" spans="3:7">
      <c r="C36" t="e">
        <f>VLOOKUP($A36,Participants!$A:$E,4,FALSE)</f>
        <v>#N/A</v>
      </c>
      <c r="D36" t="e">
        <f>VLOOKUP($A36,Participants!$A:$E,2,FALSE)</f>
        <v>#N/A</v>
      </c>
      <c r="E36" t="e">
        <f>VLOOKUP($A36,Participants!$A:$E,3,FALSE)</f>
        <v>#N/A</v>
      </c>
      <c r="F36" t="e">
        <f>VLOOKUP($A36,Participants!$A:$E,5,FALSE)</f>
        <v>#N/A</v>
      </c>
      <c r="G36">
        <f>IFERROR(VLOOKUP(F36,#REF!,2,FALSE),0)</f>
        <v>0</v>
      </c>
    </row>
    <row r="37" spans="3:7">
      <c r="C37" t="e">
        <f>VLOOKUP($A37,Participants!$A:$E,4,FALSE)</f>
        <v>#N/A</v>
      </c>
      <c r="D37" t="e">
        <f>VLOOKUP($A37,Participants!$A:$E,2,FALSE)</f>
        <v>#N/A</v>
      </c>
      <c r="E37" t="e">
        <f>VLOOKUP($A37,Participants!$A:$E,3,FALSE)</f>
        <v>#N/A</v>
      </c>
      <c r="F37" t="e">
        <f>VLOOKUP($A37,Participants!$A:$E,5,FALSE)</f>
        <v>#N/A</v>
      </c>
      <c r="G37">
        <f>IFERROR(VLOOKUP(F37,#REF!,2,FALSE),0)</f>
        <v>0</v>
      </c>
    </row>
    <row r="38" spans="3:7">
      <c r="C38" t="e">
        <f>VLOOKUP($A38,Participants!$A:$E,4,FALSE)</f>
        <v>#N/A</v>
      </c>
      <c r="D38" t="e">
        <f>VLOOKUP($A38,Participants!$A:$E,2,FALSE)</f>
        <v>#N/A</v>
      </c>
      <c r="E38" t="e">
        <f>VLOOKUP($A38,Participants!$A:$E,3,FALSE)</f>
        <v>#N/A</v>
      </c>
      <c r="F38" t="e">
        <f>VLOOKUP($A38,Participants!$A:$E,5,FALSE)</f>
        <v>#N/A</v>
      </c>
      <c r="G38">
        <f>IFERROR(VLOOKUP(F38,#REF!,2,FALSE),0)</f>
        <v>0</v>
      </c>
    </row>
    <row r="39" spans="3:7">
      <c r="C39" t="e">
        <f>VLOOKUP($A39,Participants!$A:$E,4,FALSE)</f>
        <v>#N/A</v>
      </c>
      <c r="D39" t="e">
        <f>VLOOKUP($A39,Participants!$A:$E,2,FALSE)</f>
        <v>#N/A</v>
      </c>
      <c r="E39" t="e">
        <f>VLOOKUP($A39,Participants!$A:$E,3,FALSE)</f>
        <v>#N/A</v>
      </c>
      <c r="F39" t="e">
        <f>VLOOKUP($A39,Participants!$A:$E,5,FALSE)</f>
        <v>#N/A</v>
      </c>
      <c r="G39">
        <f>IFERROR(VLOOKUP(F39,#REF!,2,FALSE),0)</f>
        <v>0</v>
      </c>
    </row>
    <row r="40" spans="3:7">
      <c r="C40" t="e">
        <f>VLOOKUP($A40,Participants!$A:$E,4,FALSE)</f>
        <v>#N/A</v>
      </c>
      <c r="D40" t="e">
        <f>VLOOKUP($A40,Participants!$A:$E,2,FALSE)</f>
        <v>#N/A</v>
      </c>
      <c r="E40" t="e">
        <f>VLOOKUP($A40,Participants!$A:$E,3,FALSE)</f>
        <v>#N/A</v>
      </c>
      <c r="F40" t="e">
        <f>VLOOKUP($A40,Participants!$A:$E,5,FALSE)</f>
        <v>#N/A</v>
      </c>
      <c r="G40">
        <f>IFERROR(VLOOKUP(F40,#REF!,2,FALSE),0)</f>
        <v>0</v>
      </c>
    </row>
    <row r="41" spans="3:7">
      <c r="C41" t="e">
        <f>VLOOKUP($A41,Participants!$A:$E,4,FALSE)</f>
        <v>#N/A</v>
      </c>
      <c r="D41" t="e">
        <f>VLOOKUP($A41,Participants!$A:$E,2,FALSE)</f>
        <v>#N/A</v>
      </c>
      <c r="E41" t="e">
        <f>VLOOKUP($A41,Participants!$A:$E,3,FALSE)</f>
        <v>#N/A</v>
      </c>
      <c r="F41" t="e">
        <f>VLOOKUP($A41,Participants!$A:$E,5,FALSE)</f>
        <v>#N/A</v>
      </c>
      <c r="G41">
        <f>IFERROR(VLOOKUP(F41,#REF!,2,FALSE),0)</f>
        <v>0</v>
      </c>
    </row>
    <row r="42" spans="3:7">
      <c r="C42" t="e">
        <f>VLOOKUP($A42,Participants!$A:$E,4,FALSE)</f>
        <v>#N/A</v>
      </c>
      <c r="D42" t="e">
        <f>VLOOKUP($A42,Participants!$A:$E,2,FALSE)</f>
        <v>#N/A</v>
      </c>
      <c r="E42" t="e">
        <f>VLOOKUP($A42,Participants!$A:$E,3,FALSE)</f>
        <v>#N/A</v>
      </c>
      <c r="F42" t="e">
        <f>VLOOKUP($A42,Participants!$A:$E,5,FALSE)</f>
        <v>#N/A</v>
      </c>
      <c r="G42">
        <f>IFERROR(VLOOKUP(F42,#REF!,2,FALSE),0)</f>
        <v>0</v>
      </c>
    </row>
    <row r="43" spans="3:7">
      <c r="C43" t="e">
        <f>VLOOKUP($A43,Participants!$A:$E,4,FALSE)</f>
        <v>#N/A</v>
      </c>
      <c r="D43" t="e">
        <f>VLOOKUP($A43,Participants!$A:$E,2,FALSE)</f>
        <v>#N/A</v>
      </c>
      <c r="E43" t="e">
        <f>VLOOKUP($A43,Participants!$A:$E,3,FALSE)</f>
        <v>#N/A</v>
      </c>
      <c r="F43" t="e">
        <f>VLOOKUP($A43,Participants!$A:$E,5,FALSE)</f>
        <v>#N/A</v>
      </c>
      <c r="G43">
        <f>IFERROR(VLOOKUP(F43,#REF!,2,FALSE),0)</f>
        <v>0</v>
      </c>
    </row>
    <row r="44" spans="3:7">
      <c r="C44" t="e">
        <f>VLOOKUP($A44,Participants!$A:$E,4,FALSE)</f>
        <v>#N/A</v>
      </c>
      <c r="D44" t="e">
        <f>VLOOKUP($A44,Participants!$A:$E,2,FALSE)</f>
        <v>#N/A</v>
      </c>
      <c r="E44" t="e">
        <f>VLOOKUP($A44,Participants!$A:$E,3,FALSE)</f>
        <v>#N/A</v>
      </c>
      <c r="F44" t="e">
        <f>VLOOKUP($A44,Participants!$A:$E,5,FALSE)</f>
        <v>#N/A</v>
      </c>
      <c r="G44">
        <f>IFERROR(VLOOKUP(F44,#REF!,2,FALSE),0)</f>
        <v>0</v>
      </c>
    </row>
    <row r="45" spans="3:7">
      <c r="C45" t="e">
        <f>VLOOKUP($A45,Participants!$A:$E,4,FALSE)</f>
        <v>#N/A</v>
      </c>
      <c r="D45" t="e">
        <f>VLOOKUP($A45,Participants!$A:$E,2,FALSE)</f>
        <v>#N/A</v>
      </c>
      <c r="E45" t="e">
        <f>VLOOKUP($A45,Participants!$A:$E,3,FALSE)</f>
        <v>#N/A</v>
      </c>
      <c r="F45" t="e">
        <f>VLOOKUP($A45,Participants!$A:$E,5,FALSE)</f>
        <v>#N/A</v>
      </c>
      <c r="G45">
        <f>IFERROR(VLOOKUP(F45,#REF!,2,FALSE),0)</f>
        <v>0</v>
      </c>
    </row>
    <row r="46" spans="3:7">
      <c r="C46" t="e">
        <f>VLOOKUP($A46,Participants!$A:$E,4,FALSE)</f>
        <v>#N/A</v>
      </c>
      <c r="D46" t="e">
        <f>VLOOKUP($A46,Participants!$A:$E,2,FALSE)</f>
        <v>#N/A</v>
      </c>
      <c r="E46" t="e">
        <f>VLOOKUP($A46,Participants!$A:$E,3,FALSE)</f>
        <v>#N/A</v>
      </c>
      <c r="F46" t="e">
        <f>VLOOKUP($A46,Participants!$A:$E,5,FALSE)</f>
        <v>#N/A</v>
      </c>
      <c r="G46">
        <f>IFERROR(VLOOKUP(F46,#REF!,2,FALSE),0)</f>
        <v>0</v>
      </c>
    </row>
    <row r="47" spans="3:7">
      <c r="C47" t="e">
        <f>VLOOKUP($A47,Participants!$A:$E,4,FALSE)</f>
        <v>#N/A</v>
      </c>
      <c r="D47" t="e">
        <f>VLOOKUP($A47,Participants!$A:$E,2,FALSE)</f>
        <v>#N/A</v>
      </c>
      <c r="E47" t="e">
        <f>VLOOKUP($A47,Participants!$A:$E,3,FALSE)</f>
        <v>#N/A</v>
      </c>
      <c r="F47" t="e">
        <f>VLOOKUP($A47,Participants!$A:$E,5,FALSE)</f>
        <v>#N/A</v>
      </c>
      <c r="G47">
        <f>IFERROR(VLOOKUP(F47,#REF!,2,FALSE),0)</f>
        <v>0</v>
      </c>
    </row>
    <row r="48" spans="3:7">
      <c r="C48" t="e">
        <f>VLOOKUP($A48,Participants!$A:$E,4,FALSE)</f>
        <v>#N/A</v>
      </c>
      <c r="D48" t="e">
        <f>VLOOKUP($A48,Participants!$A:$E,2,FALSE)</f>
        <v>#N/A</v>
      </c>
      <c r="E48" t="e">
        <f>VLOOKUP($A48,Participants!$A:$E,3,FALSE)</f>
        <v>#N/A</v>
      </c>
      <c r="F48" t="e">
        <f>VLOOKUP($A48,Participants!$A:$E,5,FALSE)</f>
        <v>#N/A</v>
      </c>
      <c r="G48">
        <f>IFERROR(VLOOKUP(F48,#REF!,2,FALSE),0)</f>
        <v>0</v>
      </c>
    </row>
    <row r="49" spans="3:7">
      <c r="C49" t="e">
        <f>VLOOKUP($A49,Participants!$A:$E,4,FALSE)</f>
        <v>#N/A</v>
      </c>
      <c r="D49" t="e">
        <f>VLOOKUP($A49,Participants!$A:$E,2,FALSE)</f>
        <v>#N/A</v>
      </c>
      <c r="E49" t="e">
        <f>VLOOKUP($A49,Participants!$A:$E,3,FALSE)</f>
        <v>#N/A</v>
      </c>
      <c r="F49" t="e">
        <f>VLOOKUP($A49,Participants!$A:$E,5,FALSE)</f>
        <v>#N/A</v>
      </c>
      <c r="G49">
        <f>IFERROR(VLOOKUP(F49,#REF!,2,FALSE),0)</f>
        <v>0</v>
      </c>
    </row>
    <row r="50" spans="3:7">
      <c r="C50" t="e">
        <f>VLOOKUP($A50,Participants!$A:$E,4,FALSE)</f>
        <v>#N/A</v>
      </c>
      <c r="D50" t="e">
        <f>VLOOKUP($A50,Participants!$A:$E,2,FALSE)</f>
        <v>#N/A</v>
      </c>
      <c r="E50" t="e">
        <f>VLOOKUP($A50,Participants!$A:$E,3,FALSE)</f>
        <v>#N/A</v>
      </c>
      <c r="F50" t="e">
        <f>VLOOKUP($A50,Participants!$A:$E,5,FALSE)</f>
        <v>#N/A</v>
      </c>
      <c r="G50">
        <f>IFERROR(VLOOKUP(F50,#REF!,2,FALSE),0)</f>
        <v>0</v>
      </c>
    </row>
    <row r="51" spans="3:7">
      <c r="C51" t="e">
        <f>VLOOKUP($A51,Participants!$A:$E,4,FALSE)</f>
        <v>#N/A</v>
      </c>
      <c r="D51" t="e">
        <f>VLOOKUP($A51,Participants!$A:$E,2,FALSE)</f>
        <v>#N/A</v>
      </c>
      <c r="E51" t="e">
        <f>VLOOKUP($A51,Participants!$A:$E,3,FALSE)</f>
        <v>#N/A</v>
      </c>
      <c r="F51" t="e">
        <f>VLOOKUP($A51,Participants!$A:$E,5,FALSE)</f>
        <v>#N/A</v>
      </c>
      <c r="G51">
        <f>IFERROR(VLOOKUP(F51,#REF!,2,FALSE),0)</f>
        <v>0</v>
      </c>
    </row>
    <row r="52" spans="3:7">
      <c r="C52" t="e">
        <f>VLOOKUP($A52,Participants!$A:$E,4,FALSE)</f>
        <v>#N/A</v>
      </c>
      <c r="D52" t="e">
        <f>VLOOKUP($A52,Participants!$A:$E,2,FALSE)</f>
        <v>#N/A</v>
      </c>
      <c r="E52" t="e">
        <f>VLOOKUP($A52,Participants!$A:$E,3,FALSE)</f>
        <v>#N/A</v>
      </c>
      <c r="F52" t="e">
        <f>VLOOKUP($A52,Participants!$A:$E,5,FALSE)</f>
        <v>#N/A</v>
      </c>
      <c r="G52">
        <f>IFERROR(VLOOKUP(F52,#REF!,2,FALSE),0)</f>
        <v>0</v>
      </c>
    </row>
    <row r="53" spans="3:7">
      <c r="C53" t="e">
        <f>VLOOKUP($A53,Participants!$A:$E,4,FALSE)</f>
        <v>#N/A</v>
      </c>
      <c r="D53" t="e">
        <f>VLOOKUP($A53,Participants!$A:$E,2,FALSE)</f>
        <v>#N/A</v>
      </c>
      <c r="E53" t="e">
        <f>VLOOKUP($A53,Participants!$A:$E,3,FALSE)</f>
        <v>#N/A</v>
      </c>
      <c r="F53" t="e">
        <f>VLOOKUP($A53,Participants!$A:$E,5,FALSE)</f>
        <v>#N/A</v>
      </c>
      <c r="G53">
        <f>IFERROR(VLOOKUP(F53,#REF!,2,FALSE),0)</f>
        <v>0</v>
      </c>
    </row>
    <row r="54" spans="3:7">
      <c r="C54" t="e">
        <f>VLOOKUP($A54,Participants!$A:$E,4,FALSE)</f>
        <v>#N/A</v>
      </c>
      <c r="D54" t="e">
        <f>VLOOKUP($A54,Participants!$A:$E,2,FALSE)</f>
        <v>#N/A</v>
      </c>
      <c r="E54" t="e">
        <f>VLOOKUP($A54,Participants!$A:$E,3,FALSE)</f>
        <v>#N/A</v>
      </c>
      <c r="F54" t="e">
        <f>VLOOKUP($A54,Participants!$A:$E,5,FALSE)</f>
        <v>#N/A</v>
      </c>
      <c r="G54">
        <f>IFERROR(VLOOKUP(F54,#REF!,2,FALSE),0)</f>
        <v>0</v>
      </c>
    </row>
    <row r="55" spans="3:7">
      <c r="C55" t="e">
        <f>VLOOKUP($A55,Participants!$A:$E,4,FALSE)</f>
        <v>#N/A</v>
      </c>
      <c r="D55" t="e">
        <f>VLOOKUP($A55,Participants!$A:$E,2,FALSE)</f>
        <v>#N/A</v>
      </c>
      <c r="E55" t="e">
        <f>VLOOKUP($A55,Participants!$A:$E,3,FALSE)</f>
        <v>#N/A</v>
      </c>
      <c r="F55" t="e">
        <f>VLOOKUP($A55,Participants!$A:$E,5,FALSE)</f>
        <v>#N/A</v>
      </c>
      <c r="G55">
        <f>IFERROR(VLOOKUP(F55,#REF!,2,FALSE),0)</f>
        <v>0</v>
      </c>
    </row>
    <row r="56" spans="3:7">
      <c r="C56" t="e">
        <f>VLOOKUP($A56,Participants!$A:$E,4,FALSE)</f>
        <v>#N/A</v>
      </c>
      <c r="D56" t="e">
        <f>VLOOKUP($A56,Participants!$A:$E,2,FALSE)</f>
        <v>#N/A</v>
      </c>
      <c r="E56" t="e">
        <f>VLOOKUP($A56,Participants!$A:$E,3,FALSE)</f>
        <v>#N/A</v>
      </c>
      <c r="F56" t="e">
        <f>VLOOKUP($A56,Participants!$A:$E,5,FALSE)</f>
        <v>#N/A</v>
      </c>
      <c r="G56">
        <f>IFERROR(VLOOKUP(F56,#REF!,2,FALSE),0)</f>
        <v>0</v>
      </c>
    </row>
    <row r="57" spans="3:7">
      <c r="C57" t="e">
        <f>VLOOKUP($A57,Participants!$A:$E,4,FALSE)</f>
        <v>#N/A</v>
      </c>
      <c r="D57" t="e">
        <f>VLOOKUP($A57,Participants!$A:$E,2,FALSE)</f>
        <v>#N/A</v>
      </c>
      <c r="E57" t="e">
        <f>VLOOKUP($A57,Participants!$A:$E,3,FALSE)</f>
        <v>#N/A</v>
      </c>
      <c r="F57" t="e">
        <f>VLOOKUP($A57,Participants!$A:$E,5,FALSE)</f>
        <v>#N/A</v>
      </c>
      <c r="G57">
        <f>IFERROR(VLOOKUP(F57,#REF!,2,FALSE),0)</f>
        <v>0</v>
      </c>
    </row>
    <row r="58" spans="3:7">
      <c r="C58" t="e">
        <f>VLOOKUP($A58,Participants!$A:$E,4,FALSE)</f>
        <v>#N/A</v>
      </c>
      <c r="D58" t="e">
        <f>VLOOKUP($A58,Participants!$A:$E,2,FALSE)</f>
        <v>#N/A</v>
      </c>
      <c r="E58" t="e">
        <f>VLOOKUP($A58,Participants!$A:$E,3,FALSE)</f>
        <v>#N/A</v>
      </c>
      <c r="F58" t="e">
        <f>VLOOKUP($A58,Participants!$A:$E,5,FALSE)</f>
        <v>#N/A</v>
      </c>
      <c r="G58">
        <f>IFERROR(VLOOKUP(F58,#REF!,2,FALSE),0)</f>
        <v>0</v>
      </c>
    </row>
    <row r="59" spans="3:7">
      <c r="C59" t="e">
        <f>VLOOKUP($A59,Participants!$A:$E,4,FALSE)</f>
        <v>#N/A</v>
      </c>
      <c r="D59" t="e">
        <f>VLOOKUP($A59,Participants!$A:$E,2,FALSE)</f>
        <v>#N/A</v>
      </c>
      <c r="E59" t="e">
        <f>VLOOKUP($A59,Participants!$A:$E,3,FALSE)</f>
        <v>#N/A</v>
      </c>
      <c r="F59" t="e">
        <f>VLOOKUP($A59,Participants!$A:$E,5,FALSE)</f>
        <v>#N/A</v>
      </c>
      <c r="G59">
        <f>IFERROR(VLOOKUP(F59,#REF!,2,FALSE),0)</f>
        <v>0</v>
      </c>
    </row>
    <row r="60" spans="3:7">
      <c r="C60" t="e">
        <f>VLOOKUP($A60,Participants!$A:$E,4,FALSE)</f>
        <v>#N/A</v>
      </c>
      <c r="D60" t="e">
        <f>VLOOKUP($A60,Participants!$A:$E,2,FALSE)</f>
        <v>#N/A</v>
      </c>
      <c r="E60" t="e">
        <f>VLOOKUP($A60,Participants!$A:$E,3,FALSE)</f>
        <v>#N/A</v>
      </c>
      <c r="F60" t="e">
        <f>VLOOKUP($A60,Participants!$A:$E,5,FALSE)</f>
        <v>#N/A</v>
      </c>
      <c r="G60">
        <f>IFERROR(VLOOKUP(F60,#REF!,2,FALSE),0)</f>
        <v>0</v>
      </c>
    </row>
    <row r="61" spans="3:7">
      <c r="C61" t="e">
        <f>VLOOKUP($A61,Participants!$A:$E,4,FALSE)</f>
        <v>#N/A</v>
      </c>
      <c r="D61" t="e">
        <f>VLOOKUP($A61,Participants!$A:$E,2,FALSE)</f>
        <v>#N/A</v>
      </c>
      <c r="E61" t="e">
        <f>VLOOKUP($A61,Participants!$A:$E,3,FALSE)</f>
        <v>#N/A</v>
      </c>
      <c r="F61" t="e">
        <f>VLOOKUP($A61,Participants!$A:$E,5,FALSE)</f>
        <v>#N/A</v>
      </c>
      <c r="G61">
        <f>IFERROR(VLOOKUP(F61,#REF!,2,FALSE),0)</f>
        <v>0</v>
      </c>
    </row>
    <row r="62" spans="3:7">
      <c r="C62" t="e">
        <f>VLOOKUP($A62,Participants!$A:$E,4,FALSE)</f>
        <v>#N/A</v>
      </c>
      <c r="D62" t="e">
        <f>VLOOKUP($A62,Participants!$A:$E,2,FALSE)</f>
        <v>#N/A</v>
      </c>
      <c r="E62" t="e">
        <f>VLOOKUP($A62,Participants!$A:$E,3,FALSE)</f>
        <v>#N/A</v>
      </c>
      <c r="F62" t="e">
        <f>VLOOKUP($A62,Participants!$A:$E,5,FALSE)</f>
        <v>#N/A</v>
      </c>
      <c r="G62">
        <f>IFERROR(VLOOKUP(F62,#REF!,2,FALSE),0)</f>
        <v>0</v>
      </c>
    </row>
    <row r="63" spans="3:7">
      <c r="C63" t="e">
        <f>VLOOKUP($A63,Participants!$A:$E,4,FALSE)</f>
        <v>#N/A</v>
      </c>
      <c r="D63" t="e">
        <f>VLOOKUP($A63,Participants!$A:$E,2,FALSE)</f>
        <v>#N/A</v>
      </c>
      <c r="E63" t="e">
        <f>VLOOKUP($A63,Participants!$A:$E,3,FALSE)</f>
        <v>#N/A</v>
      </c>
      <c r="F63" t="e">
        <f>VLOOKUP($A63,Participants!$A:$E,5,FALSE)</f>
        <v>#N/A</v>
      </c>
      <c r="G63">
        <f>IFERROR(VLOOKUP(F63,#REF!,2,FALSE),0)</f>
        <v>0</v>
      </c>
    </row>
    <row r="64" spans="3:7">
      <c r="C64" t="e">
        <f>VLOOKUP($A64,Participants!$A:$E,4,FALSE)</f>
        <v>#N/A</v>
      </c>
      <c r="D64" t="e">
        <f>VLOOKUP($A64,Participants!$A:$E,2,FALSE)</f>
        <v>#N/A</v>
      </c>
      <c r="E64" t="e">
        <f>VLOOKUP($A64,Participants!$A:$E,3,FALSE)</f>
        <v>#N/A</v>
      </c>
      <c r="F64" t="e">
        <f>VLOOKUP($A64,Participants!$A:$E,5,FALSE)</f>
        <v>#N/A</v>
      </c>
      <c r="G64">
        <f>IFERROR(VLOOKUP(F64,#REF!,2,FALSE),0)</f>
        <v>0</v>
      </c>
    </row>
    <row r="65" spans="3:7">
      <c r="C65" t="e">
        <f>VLOOKUP($A65,Participants!$A:$E,4,FALSE)</f>
        <v>#N/A</v>
      </c>
      <c r="D65" t="e">
        <f>VLOOKUP($A65,Participants!$A:$E,2,FALSE)</f>
        <v>#N/A</v>
      </c>
      <c r="E65" t="e">
        <f>VLOOKUP($A65,Participants!$A:$E,3,FALSE)</f>
        <v>#N/A</v>
      </c>
      <c r="F65" t="e">
        <f>VLOOKUP($A65,Participants!$A:$E,5,FALSE)</f>
        <v>#N/A</v>
      </c>
      <c r="G65">
        <f>IFERROR(VLOOKUP(F65,#REF!,2,FALSE),0)</f>
        <v>0</v>
      </c>
    </row>
    <row r="66" spans="3:7">
      <c r="C66" t="e">
        <f>VLOOKUP($A66,Participants!$A:$E,4,FALSE)</f>
        <v>#N/A</v>
      </c>
      <c r="D66" t="e">
        <f>VLOOKUP($A66,Participants!$A:$E,2,FALSE)</f>
        <v>#N/A</v>
      </c>
      <c r="E66" t="e">
        <f>VLOOKUP($A66,Participants!$A:$E,3,FALSE)</f>
        <v>#N/A</v>
      </c>
      <c r="F66" t="e">
        <f>VLOOKUP($A66,Participants!$A:$E,5,FALSE)</f>
        <v>#N/A</v>
      </c>
      <c r="G66">
        <f>IFERROR(VLOOKUP(F66,#REF!,2,FALSE),0)</f>
        <v>0</v>
      </c>
    </row>
    <row r="67" spans="3:7">
      <c r="C67" t="e">
        <f>VLOOKUP($A67,Participants!$A:$E,4,FALSE)</f>
        <v>#N/A</v>
      </c>
      <c r="D67" t="e">
        <f>VLOOKUP($A67,Participants!$A:$E,2,FALSE)</f>
        <v>#N/A</v>
      </c>
      <c r="E67" t="e">
        <f>VLOOKUP($A67,Participants!$A:$E,3,FALSE)</f>
        <v>#N/A</v>
      </c>
      <c r="F67" t="e">
        <f>VLOOKUP($A67,Participants!$A:$E,5,FALSE)</f>
        <v>#N/A</v>
      </c>
      <c r="G67">
        <f>IFERROR(VLOOKUP(F67,#REF!,2,FALSE),0)</f>
        <v>0</v>
      </c>
    </row>
    <row r="68" spans="3:7">
      <c r="C68" t="e">
        <f>VLOOKUP($A68,Participants!$A:$E,4,FALSE)</f>
        <v>#N/A</v>
      </c>
      <c r="D68" t="e">
        <f>VLOOKUP($A68,Participants!$A:$E,2,FALSE)</f>
        <v>#N/A</v>
      </c>
      <c r="E68" t="e">
        <f>VLOOKUP($A68,Participants!$A:$E,3,FALSE)</f>
        <v>#N/A</v>
      </c>
      <c r="F68" t="e">
        <f>VLOOKUP($A68,Participants!$A:$E,5,FALSE)</f>
        <v>#N/A</v>
      </c>
      <c r="G68">
        <f>IFERROR(VLOOKUP(F68,#REF!,2,FALSE),0)</f>
        <v>0</v>
      </c>
    </row>
    <row r="69" spans="3:7">
      <c r="C69" t="e">
        <f>VLOOKUP($A69,Participants!$A:$E,4,FALSE)</f>
        <v>#N/A</v>
      </c>
      <c r="D69" t="e">
        <f>VLOOKUP($A69,Participants!$A:$E,2,FALSE)</f>
        <v>#N/A</v>
      </c>
      <c r="E69" t="e">
        <f>VLOOKUP($A69,Participants!$A:$E,3,FALSE)</f>
        <v>#N/A</v>
      </c>
      <c r="F69" t="e">
        <f>VLOOKUP($A69,Participants!$A:$E,5,FALSE)</f>
        <v>#N/A</v>
      </c>
      <c r="G69">
        <f>IFERROR(VLOOKUP(F69,#REF!,2,FALSE),0)</f>
        <v>0</v>
      </c>
    </row>
    <row r="70" spans="3:7">
      <c r="C70" t="e">
        <f>VLOOKUP($A70,Participants!$A:$E,4,FALSE)</f>
        <v>#N/A</v>
      </c>
      <c r="D70" t="e">
        <f>VLOOKUP($A70,Participants!$A:$E,2,FALSE)</f>
        <v>#N/A</v>
      </c>
      <c r="E70" t="e">
        <f>VLOOKUP($A70,Participants!$A:$E,3,FALSE)</f>
        <v>#N/A</v>
      </c>
      <c r="F70" t="e">
        <f>VLOOKUP($A70,Participants!$A:$E,5,FALSE)</f>
        <v>#N/A</v>
      </c>
      <c r="G70">
        <f>IFERROR(VLOOKUP(F70,#REF!,2,FALSE),0)</f>
        <v>0</v>
      </c>
    </row>
    <row r="71" spans="3:7">
      <c r="C71" t="e">
        <f>VLOOKUP($A71,Participants!$A:$E,4,FALSE)</f>
        <v>#N/A</v>
      </c>
      <c r="D71" t="e">
        <f>VLOOKUP($A71,Participants!$A:$E,2,FALSE)</f>
        <v>#N/A</v>
      </c>
      <c r="E71" t="e">
        <f>VLOOKUP($A71,Participants!$A:$E,3,FALSE)</f>
        <v>#N/A</v>
      </c>
      <c r="F71" t="e">
        <f>VLOOKUP($A71,Participants!$A:$E,5,FALSE)</f>
        <v>#N/A</v>
      </c>
      <c r="G71">
        <f>IFERROR(VLOOKUP(F71,#REF!,2,FALSE),0)</f>
        <v>0</v>
      </c>
    </row>
    <row r="72" spans="3:7">
      <c r="C72" t="e">
        <f>VLOOKUP($A72,Participants!$A:$E,4,FALSE)</f>
        <v>#N/A</v>
      </c>
      <c r="D72" t="e">
        <f>VLOOKUP($A72,Participants!$A:$E,2,FALSE)</f>
        <v>#N/A</v>
      </c>
      <c r="E72" t="e">
        <f>VLOOKUP($A72,Participants!$A:$E,3,FALSE)</f>
        <v>#N/A</v>
      </c>
      <c r="F72" t="e">
        <f>VLOOKUP($A72,Participants!$A:$E,5,FALSE)</f>
        <v>#N/A</v>
      </c>
      <c r="G72">
        <f>IFERROR(VLOOKUP(F72,#REF!,2,FALSE),0)</f>
        <v>0</v>
      </c>
    </row>
    <row r="73" spans="3:7">
      <c r="C73" t="e">
        <f>VLOOKUP($A73,Participants!$A:$E,4,FALSE)</f>
        <v>#N/A</v>
      </c>
      <c r="D73" t="e">
        <f>VLOOKUP($A73,Participants!$A:$E,2,FALSE)</f>
        <v>#N/A</v>
      </c>
      <c r="E73" t="e">
        <f>VLOOKUP($A73,Participants!$A:$E,3,FALSE)</f>
        <v>#N/A</v>
      </c>
      <c r="F73" t="e">
        <f>VLOOKUP($A73,Participants!$A:$E,5,FALSE)</f>
        <v>#N/A</v>
      </c>
      <c r="G73">
        <f>IFERROR(VLOOKUP(F73,#REF!,2,FALSE),0)</f>
        <v>0</v>
      </c>
    </row>
    <row r="74" spans="3:7">
      <c r="C74" t="e">
        <f>VLOOKUP($A74,Participants!$A:$E,4,FALSE)</f>
        <v>#N/A</v>
      </c>
      <c r="D74" t="e">
        <f>VLOOKUP($A74,Participants!$A:$E,2,FALSE)</f>
        <v>#N/A</v>
      </c>
      <c r="E74" t="e">
        <f>VLOOKUP($A74,Participants!$A:$E,3,FALSE)</f>
        <v>#N/A</v>
      </c>
      <c r="F74" t="e">
        <f>VLOOKUP($A74,Participants!$A:$E,5,FALSE)</f>
        <v>#N/A</v>
      </c>
      <c r="G74">
        <f>IFERROR(VLOOKUP(F74,#REF!,2,FALSE),0)</f>
        <v>0</v>
      </c>
    </row>
    <row r="75" spans="3:7">
      <c r="C75" t="e">
        <f>VLOOKUP($A75,Participants!$A:$E,4,FALSE)</f>
        <v>#N/A</v>
      </c>
      <c r="D75" t="e">
        <f>VLOOKUP($A75,Participants!$A:$E,2,FALSE)</f>
        <v>#N/A</v>
      </c>
      <c r="E75" t="e">
        <f>VLOOKUP($A75,Participants!$A:$E,3,FALSE)</f>
        <v>#N/A</v>
      </c>
      <c r="F75" t="e">
        <f>VLOOKUP($A75,Participants!$A:$E,5,FALSE)</f>
        <v>#N/A</v>
      </c>
      <c r="G75">
        <f>IFERROR(VLOOKUP(F75,#REF!,2,FALSE),0)</f>
        <v>0</v>
      </c>
    </row>
    <row r="76" spans="3:7">
      <c r="C76" t="e">
        <f>VLOOKUP($A76,Participants!$A:$E,4,FALSE)</f>
        <v>#N/A</v>
      </c>
      <c r="D76" t="e">
        <f>VLOOKUP($A76,Participants!$A:$E,2,FALSE)</f>
        <v>#N/A</v>
      </c>
      <c r="E76" t="e">
        <f>VLOOKUP($A76,Participants!$A:$E,3,FALSE)</f>
        <v>#N/A</v>
      </c>
      <c r="F76" t="e">
        <f>VLOOKUP($A76,Participants!$A:$E,5,FALSE)</f>
        <v>#N/A</v>
      </c>
      <c r="G76">
        <f>IFERROR(VLOOKUP(F76,#REF!,2,FALSE),0)</f>
        <v>0</v>
      </c>
    </row>
    <row r="77" spans="3:7">
      <c r="C77" t="e">
        <f>VLOOKUP($A77,Participants!$A:$E,4,FALSE)</f>
        <v>#N/A</v>
      </c>
      <c r="D77" t="e">
        <f>VLOOKUP($A77,Participants!$A:$E,2,FALSE)</f>
        <v>#N/A</v>
      </c>
      <c r="E77" t="e">
        <f>VLOOKUP($A77,Participants!$A:$E,3,FALSE)</f>
        <v>#N/A</v>
      </c>
      <c r="F77" t="e">
        <f>VLOOKUP($A77,Participants!$A:$E,5,FALSE)</f>
        <v>#N/A</v>
      </c>
      <c r="G77">
        <f>IFERROR(VLOOKUP(F77,#REF!,2,FALSE),0)</f>
        <v>0</v>
      </c>
    </row>
    <row r="78" spans="3:7">
      <c r="C78" t="e">
        <f>VLOOKUP($A78,Participants!$A:$E,4,FALSE)</f>
        <v>#N/A</v>
      </c>
      <c r="D78" t="e">
        <f>VLOOKUP($A78,Participants!$A:$E,2,FALSE)</f>
        <v>#N/A</v>
      </c>
      <c r="E78" t="e">
        <f>VLOOKUP($A78,Participants!$A:$E,3,FALSE)</f>
        <v>#N/A</v>
      </c>
      <c r="F78" t="e">
        <f>VLOOKUP($A78,Participants!$A:$E,5,FALSE)</f>
        <v>#N/A</v>
      </c>
      <c r="G78">
        <f>IFERROR(VLOOKUP(F78,#REF!,2,FALSE),0)</f>
        <v>0</v>
      </c>
    </row>
    <row r="79" spans="3:7">
      <c r="C79" t="e">
        <f>VLOOKUP($A79,Participants!$A:$E,4,FALSE)</f>
        <v>#N/A</v>
      </c>
      <c r="D79" t="e">
        <f>VLOOKUP($A79,Participants!$A:$E,2,FALSE)</f>
        <v>#N/A</v>
      </c>
      <c r="E79" t="e">
        <f>VLOOKUP($A79,Participants!$A:$E,3,FALSE)</f>
        <v>#N/A</v>
      </c>
      <c r="F79" t="e">
        <f>VLOOKUP($A79,Participants!$A:$E,5,FALSE)</f>
        <v>#N/A</v>
      </c>
      <c r="G79">
        <f>IFERROR(VLOOKUP(F79,#REF!,2,FALSE),0)</f>
        <v>0</v>
      </c>
    </row>
    <row r="80" spans="3:7">
      <c r="C80" t="e">
        <f>VLOOKUP($A80,Participants!$A:$E,4,FALSE)</f>
        <v>#N/A</v>
      </c>
      <c r="D80" t="e">
        <f>VLOOKUP($A80,Participants!$A:$E,2,FALSE)</f>
        <v>#N/A</v>
      </c>
      <c r="E80" t="e">
        <f>VLOOKUP($A80,Participants!$A:$E,3,FALSE)</f>
        <v>#N/A</v>
      </c>
      <c r="F80" t="e">
        <f>VLOOKUP($A80,Participants!$A:$E,5,FALSE)</f>
        <v>#N/A</v>
      </c>
      <c r="G80">
        <f>IFERROR(VLOOKUP(F80,#REF!,2,FALSE),0)</f>
        <v>0</v>
      </c>
    </row>
    <row r="81" spans="3:7">
      <c r="C81" t="e">
        <f>VLOOKUP($A81,Participants!$A:$E,4,FALSE)</f>
        <v>#N/A</v>
      </c>
      <c r="D81" t="e">
        <f>VLOOKUP($A81,Participants!$A:$E,2,FALSE)</f>
        <v>#N/A</v>
      </c>
      <c r="E81" t="e">
        <f>VLOOKUP($A81,Participants!$A:$E,3,FALSE)</f>
        <v>#N/A</v>
      </c>
      <c r="F81" t="e">
        <f>VLOOKUP($A81,Participants!$A:$E,5,FALSE)</f>
        <v>#N/A</v>
      </c>
      <c r="G81">
        <f>IFERROR(VLOOKUP(F81,#REF!,2,FALSE),0)</f>
        <v>0</v>
      </c>
    </row>
    <row r="82" spans="3:7">
      <c r="C82" t="e">
        <f>VLOOKUP($A82,Participants!$A:$E,4,FALSE)</f>
        <v>#N/A</v>
      </c>
      <c r="D82" t="e">
        <f>VLOOKUP($A82,Participants!$A:$E,2,FALSE)</f>
        <v>#N/A</v>
      </c>
      <c r="E82" t="e">
        <f>VLOOKUP($A82,Participants!$A:$E,3,FALSE)</f>
        <v>#N/A</v>
      </c>
      <c r="F82" t="e">
        <f>VLOOKUP($A82,Participants!$A:$E,5,FALSE)</f>
        <v>#N/A</v>
      </c>
      <c r="G82">
        <f>IFERROR(VLOOKUP(F82,#REF!,2,FALSE),0)</f>
        <v>0</v>
      </c>
    </row>
    <row r="83" spans="3:7">
      <c r="C83" t="e">
        <f>VLOOKUP($A83,Participants!$A:$E,4,FALSE)</f>
        <v>#N/A</v>
      </c>
      <c r="D83" t="e">
        <f>VLOOKUP($A83,Participants!$A:$E,2,FALSE)</f>
        <v>#N/A</v>
      </c>
      <c r="E83" t="e">
        <f>VLOOKUP($A83,Participants!$A:$E,3,FALSE)</f>
        <v>#N/A</v>
      </c>
      <c r="F83" t="e">
        <f>VLOOKUP($A83,Participants!$A:$E,5,FALSE)</f>
        <v>#N/A</v>
      </c>
      <c r="G83">
        <f>IFERROR(VLOOKUP(F83,#REF!,2,FALSE),0)</f>
        <v>0</v>
      </c>
    </row>
    <row r="84" spans="3:7">
      <c r="C84" t="e">
        <f>VLOOKUP($A84,Participants!$A:$E,4,FALSE)</f>
        <v>#N/A</v>
      </c>
      <c r="D84" t="e">
        <f>VLOOKUP($A84,Participants!$A:$E,2,FALSE)</f>
        <v>#N/A</v>
      </c>
      <c r="E84" t="e">
        <f>VLOOKUP($A84,Participants!$A:$E,3,FALSE)</f>
        <v>#N/A</v>
      </c>
      <c r="F84" t="e">
        <f>VLOOKUP($A84,Participants!$A:$E,5,FALSE)</f>
        <v>#N/A</v>
      </c>
      <c r="G84">
        <f>IFERROR(VLOOKUP(F84,#REF!,2,FALSE),0)</f>
        <v>0</v>
      </c>
    </row>
    <row r="85" spans="3:7">
      <c r="C85" t="e">
        <f>VLOOKUP($A85,Participants!$A:$E,4,FALSE)</f>
        <v>#N/A</v>
      </c>
      <c r="D85" t="e">
        <f>VLOOKUP($A85,Participants!$A:$E,2,FALSE)</f>
        <v>#N/A</v>
      </c>
      <c r="E85" t="e">
        <f>VLOOKUP($A85,Participants!$A:$E,3,FALSE)</f>
        <v>#N/A</v>
      </c>
      <c r="F85" t="e">
        <f>VLOOKUP($A85,Participants!$A:$E,5,FALSE)</f>
        <v>#N/A</v>
      </c>
      <c r="G85">
        <f>IFERROR(VLOOKUP(F85,#REF!,2,FALSE),0)</f>
        <v>0</v>
      </c>
    </row>
    <row r="86" spans="3:7">
      <c r="C86" t="e">
        <f>VLOOKUP($A86,Participants!$A:$E,4,FALSE)</f>
        <v>#N/A</v>
      </c>
      <c r="D86" t="e">
        <f>VLOOKUP($A86,Participants!$A:$E,2,FALSE)</f>
        <v>#N/A</v>
      </c>
      <c r="E86" t="e">
        <f>VLOOKUP($A86,Participants!$A:$E,3,FALSE)</f>
        <v>#N/A</v>
      </c>
      <c r="F86" t="e">
        <f>VLOOKUP($A86,Participants!$A:$E,5,FALSE)</f>
        <v>#N/A</v>
      </c>
      <c r="G86">
        <f>IFERROR(VLOOKUP(F86,#REF!,2,FALSE),0)</f>
        <v>0</v>
      </c>
    </row>
    <row r="87" spans="3:7">
      <c r="C87" t="e">
        <f>VLOOKUP($A87,Participants!$A:$E,4,FALSE)</f>
        <v>#N/A</v>
      </c>
      <c r="D87" t="e">
        <f>VLOOKUP($A87,Participants!$A:$E,2,FALSE)</f>
        <v>#N/A</v>
      </c>
      <c r="E87" t="e">
        <f>VLOOKUP($A87,Participants!$A:$E,3,FALSE)</f>
        <v>#N/A</v>
      </c>
      <c r="F87" t="e">
        <f>VLOOKUP($A87,Participants!$A:$E,5,FALSE)</f>
        <v>#N/A</v>
      </c>
      <c r="G87">
        <f>IFERROR(VLOOKUP(F87,#REF!,2,FALSE),0)</f>
        <v>0</v>
      </c>
    </row>
    <row r="88" spans="3:7">
      <c r="C88" t="e">
        <f>VLOOKUP($A88,Participants!$A:$E,4,FALSE)</f>
        <v>#N/A</v>
      </c>
      <c r="D88" t="e">
        <f>VLOOKUP($A88,Participants!$A:$E,2,FALSE)</f>
        <v>#N/A</v>
      </c>
      <c r="E88" t="e">
        <f>VLOOKUP($A88,Participants!$A:$E,3,FALSE)</f>
        <v>#N/A</v>
      </c>
      <c r="F88" t="e">
        <f>VLOOKUP($A88,Participants!$A:$E,5,FALSE)</f>
        <v>#N/A</v>
      </c>
      <c r="G88">
        <f>IFERROR(VLOOKUP(F88,#REF!,2,FALSE),0)</f>
        <v>0</v>
      </c>
    </row>
    <row r="89" spans="3:7">
      <c r="C89" t="e">
        <f>VLOOKUP($A89,Participants!$A:$E,4,FALSE)</f>
        <v>#N/A</v>
      </c>
      <c r="D89" t="e">
        <f>VLOOKUP($A89,Participants!$A:$E,2,FALSE)</f>
        <v>#N/A</v>
      </c>
      <c r="E89" t="e">
        <f>VLOOKUP($A89,Participants!$A:$E,3,FALSE)</f>
        <v>#N/A</v>
      </c>
      <c r="F89" t="e">
        <f>VLOOKUP($A89,Participants!$A:$E,5,FALSE)</f>
        <v>#N/A</v>
      </c>
      <c r="G89">
        <f>IFERROR(VLOOKUP(F89,#REF!,2,FALSE),0)</f>
        <v>0</v>
      </c>
    </row>
    <row r="90" spans="3:7">
      <c r="C90" t="e">
        <f>VLOOKUP($A90,Participants!$A:$E,4,FALSE)</f>
        <v>#N/A</v>
      </c>
      <c r="D90" t="e">
        <f>VLOOKUP($A90,Participants!$A:$E,2,FALSE)</f>
        <v>#N/A</v>
      </c>
      <c r="E90" t="e">
        <f>VLOOKUP($A90,Participants!$A:$E,3,FALSE)</f>
        <v>#N/A</v>
      </c>
      <c r="F90" t="e">
        <f>VLOOKUP($A90,Participants!$A:$E,5,FALSE)</f>
        <v>#N/A</v>
      </c>
      <c r="G90">
        <f>IFERROR(VLOOKUP(F90,#REF!,2,FALSE),0)</f>
        <v>0</v>
      </c>
    </row>
    <row r="91" spans="3:7">
      <c r="C91" t="e">
        <f>VLOOKUP($A91,Participants!$A:$E,4,FALSE)</f>
        <v>#N/A</v>
      </c>
      <c r="D91" t="e">
        <f>VLOOKUP($A91,Participants!$A:$E,2,FALSE)</f>
        <v>#N/A</v>
      </c>
      <c r="E91" t="e">
        <f>VLOOKUP($A91,Participants!$A:$E,3,FALSE)</f>
        <v>#N/A</v>
      </c>
      <c r="F91" t="e">
        <f>VLOOKUP($A91,Participants!$A:$E,5,FALSE)</f>
        <v>#N/A</v>
      </c>
      <c r="G91">
        <f>IFERROR(VLOOKUP(F91,#REF!,2,FALSE),0)</f>
        <v>0</v>
      </c>
    </row>
    <row r="92" spans="3:7">
      <c r="C92" t="e">
        <f>VLOOKUP($A92,Participants!$A:$E,4,FALSE)</f>
        <v>#N/A</v>
      </c>
      <c r="D92" t="e">
        <f>VLOOKUP($A92,Participants!$A:$E,2,FALSE)</f>
        <v>#N/A</v>
      </c>
      <c r="E92" t="e">
        <f>VLOOKUP($A92,Participants!$A:$E,3,FALSE)</f>
        <v>#N/A</v>
      </c>
      <c r="F92" t="e">
        <f>VLOOKUP($A92,Participants!$A:$E,5,FALSE)</f>
        <v>#N/A</v>
      </c>
      <c r="G92">
        <f>IFERROR(VLOOKUP(F92,#REF!,2,FALSE),0)</f>
        <v>0</v>
      </c>
    </row>
    <row r="93" spans="3:7">
      <c r="C93" t="e">
        <f>VLOOKUP($A93,Participants!$A:$E,4,FALSE)</f>
        <v>#N/A</v>
      </c>
      <c r="D93" t="e">
        <f>VLOOKUP($A93,Participants!$A:$E,2,FALSE)</f>
        <v>#N/A</v>
      </c>
      <c r="E93" t="e">
        <f>VLOOKUP($A93,Participants!$A:$E,3,FALSE)</f>
        <v>#N/A</v>
      </c>
      <c r="F93" t="e">
        <f>VLOOKUP($A93,Participants!$A:$E,5,FALSE)</f>
        <v>#N/A</v>
      </c>
      <c r="G93">
        <f>IFERROR(VLOOKUP(F93,#REF!,2,FALSE),0)</f>
        <v>0</v>
      </c>
    </row>
    <row r="94" spans="3:7">
      <c r="C94" t="e">
        <f>VLOOKUP($A94,Participants!$A:$E,4,FALSE)</f>
        <v>#N/A</v>
      </c>
      <c r="D94" t="e">
        <f>VLOOKUP($A94,Participants!$A:$E,2,FALSE)</f>
        <v>#N/A</v>
      </c>
      <c r="E94" t="e">
        <f>VLOOKUP($A94,Participants!$A:$E,3,FALSE)</f>
        <v>#N/A</v>
      </c>
      <c r="F94" t="e">
        <f>VLOOKUP($A94,Participants!$A:$E,5,FALSE)</f>
        <v>#N/A</v>
      </c>
      <c r="G94">
        <f>IFERROR(VLOOKUP(F94,#REF!,2,FALSE),0)</f>
        <v>0</v>
      </c>
    </row>
    <row r="95" spans="3:7">
      <c r="C95" t="e">
        <f>VLOOKUP($A95,Participants!$A:$E,4,FALSE)</f>
        <v>#N/A</v>
      </c>
      <c r="D95" t="e">
        <f>VLOOKUP($A95,Participants!$A:$E,2,FALSE)</f>
        <v>#N/A</v>
      </c>
      <c r="E95" t="e">
        <f>VLOOKUP($A95,Participants!$A:$E,3,FALSE)</f>
        <v>#N/A</v>
      </c>
      <c r="F95" t="e">
        <f>VLOOKUP($A95,Participants!$A:$E,5,FALSE)</f>
        <v>#N/A</v>
      </c>
      <c r="G95">
        <f>IFERROR(VLOOKUP(F95,#REF!,2,FALSE),0)</f>
        <v>0</v>
      </c>
    </row>
    <row r="96" spans="3:7">
      <c r="C96" t="e">
        <f>VLOOKUP($A96,Participants!$A:$E,4,FALSE)</f>
        <v>#N/A</v>
      </c>
      <c r="D96" t="e">
        <f>VLOOKUP($A96,Participants!$A:$E,2,FALSE)</f>
        <v>#N/A</v>
      </c>
      <c r="E96" t="e">
        <f>VLOOKUP($A96,Participants!$A:$E,3,FALSE)</f>
        <v>#N/A</v>
      </c>
      <c r="F96" t="e">
        <f>VLOOKUP($A96,Participants!$A:$E,5,FALSE)</f>
        <v>#N/A</v>
      </c>
      <c r="G96">
        <f>IFERROR(VLOOKUP(F96,#REF!,2,FALSE),0)</f>
        <v>0</v>
      </c>
    </row>
    <row r="97" spans="3:7">
      <c r="C97" t="e">
        <f>VLOOKUP($A97,Participants!$A:$E,4,FALSE)</f>
        <v>#N/A</v>
      </c>
      <c r="D97" t="e">
        <f>VLOOKUP($A97,Participants!$A:$E,2,FALSE)</f>
        <v>#N/A</v>
      </c>
      <c r="E97" t="e">
        <f>VLOOKUP($A97,Participants!$A:$E,3,FALSE)</f>
        <v>#N/A</v>
      </c>
      <c r="F97" t="e">
        <f>VLOOKUP($A97,Participants!$A:$E,5,FALSE)</f>
        <v>#N/A</v>
      </c>
      <c r="G97">
        <f>IFERROR(VLOOKUP(F97,#REF!,2,FALSE),0)</f>
        <v>0</v>
      </c>
    </row>
    <row r="98" spans="3:7">
      <c r="C98" t="e">
        <f>VLOOKUP($A98,Participants!$A:$E,4,FALSE)</f>
        <v>#N/A</v>
      </c>
      <c r="D98" t="e">
        <f>VLOOKUP($A98,Participants!$A:$E,2,FALSE)</f>
        <v>#N/A</v>
      </c>
      <c r="E98" t="e">
        <f>VLOOKUP($A98,Participants!$A:$E,3,FALSE)</f>
        <v>#N/A</v>
      </c>
      <c r="F98" t="e">
        <f>VLOOKUP($A98,Participants!$A:$E,5,FALSE)</f>
        <v>#N/A</v>
      </c>
      <c r="G98">
        <f>IFERROR(VLOOKUP(F98,#REF!,2,FALSE),0)</f>
        <v>0</v>
      </c>
    </row>
    <row r="99" spans="3:7">
      <c r="G99">
        <f>IFERROR(VLOOKUP(F99,#REF!,2,FALSE),0)</f>
        <v>0</v>
      </c>
    </row>
    <row r="100" spans="3:7">
      <c r="G100">
        <f>IFERROR(VLOOKUP(F100,#REF!,2,FALSE),0)</f>
        <v>0</v>
      </c>
    </row>
    <row r="101" spans="3:7">
      <c r="G101">
        <f>IFERROR(VLOOKUP(F101,#REF!,2,FALSE),0)</f>
        <v>0</v>
      </c>
    </row>
  </sheetData>
  <dataValidations count="1">
    <dataValidation type="list" allowBlank="1" showInputMessage="1" showErrorMessage="1" errorTitle="Choose a School" error="Please choose a valid school for this Meet." promptTitle="Choose School" sqref="C2:C98" xr:uid="{00000000-0002-0000-3D00-000000000000}">
      <formula1>Grade</formula1>
    </dataValidation>
  </dataValidations>
  <hyperlinks>
    <hyperlink ref="M1" location="'Schedule of Events'!A1" display="'Return to Schedule of Events" xr:uid="{00000000-0004-0000-3D00-000000000000}"/>
    <hyperlink ref="M3" location="Participants!A1" display="Add or Update Participants" xr:uid="{00000000-0004-0000-3D00-000001000000}"/>
    <hyperlink ref="M4" location="Overall!A1" display="Overall Place and Points" xr:uid="{00000000-0004-0000-3D00-000002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O42"/>
  <sheetViews>
    <sheetView workbookViewId="0">
      <selection sqref="A1:A1048576"/>
    </sheetView>
  </sheetViews>
  <sheetFormatPr defaultRowHeight="15"/>
  <cols>
    <col min="1" max="2" width="7.28515625" style="27" customWidth="1"/>
    <col min="3" max="3" width="0.28515625" style="27" customWidth="1"/>
    <col min="4" max="4" width="12" style="10" customWidth="1"/>
    <col min="13" max="13" width="27" bestFit="1" customWidth="1"/>
  </cols>
  <sheetData>
    <row r="1" spans="1:15">
      <c r="A1" s="3" t="s">
        <v>52</v>
      </c>
      <c r="B1" s="3" t="s">
        <v>197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  <c r="O1" s="2"/>
    </row>
    <row r="2" spans="1:15">
      <c r="A2" s="27">
        <v>169</v>
      </c>
      <c r="B2" s="11" t="s">
        <v>720</v>
      </c>
      <c r="C2" s="11">
        <v>9.0358796296296292E-4</v>
      </c>
      <c r="D2" s="11">
        <v>9.0358796296296292E-4</v>
      </c>
      <c r="E2">
        <f>VLOOKUP($A2,Participants!$A:$E,4,FALSE)</f>
        <v>4</v>
      </c>
      <c r="F2" t="str">
        <f>VLOOKUP($A2,Participants!$A:$E,2,FALSE)</f>
        <v>Xavier</v>
      </c>
      <c r="G2" t="str">
        <f>VLOOKUP($A2,Participants!$A:$E,3,FALSE)</f>
        <v>Eble</v>
      </c>
      <c r="H2" t="str">
        <f>VLOOKUP($A2,Participants!$A:$E,5,FALSE)</f>
        <v>SSFC</v>
      </c>
      <c r="I2">
        <v>1</v>
      </c>
      <c r="J2">
        <f t="shared" ref="J2:J7" si="0">RANK(D2,IF(I2=1,$D$2:$D$7,),1)</f>
        <v>1</v>
      </c>
      <c r="K2">
        <f t="shared" ref="K2:K7" si="1">RANK(D2,$D$2:$D$100,1)</f>
        <v>1</v>
      </c>
      <c r="N2" t="str">
        <f>IF(K2=K3,IF(K2=K1,"Duplicate","First"),IF(K1=K2,"Last","Unique"))</f>
        <v>Unique</v>
      </c>
    </row>
    <row r="3" spans="1:15">
      <c r="A3" s="27">
        <v>122</v>
      </c>
      <c r="B3" s="11" t="s">
        <v>719</v>
      </c>
      <c r="C3" s="11">
        <v>5.7175925925925926E-5</v>
      </c>
      <c r="D3" s="11">
        <v>9.6076388888888893E-4</v>
      </c>
      <c r="E3">
        <f>VLOOKUP($A3,Participants!$A:$E,4,FALSE)</f>
        <v>3</v>
      </c>
      <c r="F3" t="str">
        <f>VLOOKUP($A3,Participants!$A:$E,2,FALSE)</f>
        <v>Dominic</v>
      </c>
      <c r="G3" t="str">
        <f>VLOOKUP($A3,Participants!$A:$E,3,FALSE)</f>
        <v>Smith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si="1"/>
        <v>2</v>
      </c>
      <c r="M3" s="13" t="s">
        <v>116</v>
      </c>
    </row>
    <row r="4" spans="1:15">
      <c r="A4" s="27">
        <v>157</v>
      </c>
      <c r="B4" s="11" t="s">
        <v>718</v>
      </c>
      <c r="C4" s="11">
        <v>8.0555555555555556E-5</v>
      </c>
      <c r="D4" s="11">
        <v>1.0413194444444445E-3</v>
      </c>
      <c r="E4">
        <f>VLOOKUP($A4,Participants!$A:$E,4,FALSE)</f>
        <v>4</v>
      </c>
      <c r="F4" t="str">
        <f>VLOOKUP($A4,Participants!$A:$E,2,FALSE)</f>
        <v>Parker</v>
      </c>
      <c r="G4" t="str">
        <f>VLOOKUP($A4,Participants!$A:$E,3,FALSE)</f>
        <v>Cipich</v>
      </c>
      <c r="H4" t="str">
        <f>VLOOKUP($A4,Participants!$A:$E,5,FALSE)</f>
        <v>SSFC</v>
      </c>
      <c r="I4">
        <v>1</v>
      </c>
      <c r="J4">
        <f t="shared" si="0"/>
        <v>3</v>
      </c>
      <c r="K4">
        <f t="shared" si="1"/>
        <v>4</v>
      </c>
      <c r="M4" s="13" t="s">
        <v>117</v>
      </c>
    </row>
    <row r="5" spans="1:15">
      <c r="A5" s="27">
        <v>63</v>
      </c>
      <c r="B5" s="11" t="s">
        <v>717</v>
      </c>
      <c r="C5" s="11">
        <v>1.8865740740740738E-5</v>
      </c>
      <c r="D5" s="11">
        <v>1.0603009259259259E-3</v>
      </c>
      <c r="E5">
        <f>VLOOKUP($A5,Participants!$A:$E,4,FALSE)</f>
        <v>4</v>
      </c>
      <c r="F5" t="str">
        <f>VLOOKUP($A5,Participants!$A:$E,2,FALSE)</f>
        <v>Caleb</v>
      </c>
      <c r="G5" t="str">
        <f>VLOOKUP($A5,Participants!$A:$E,3,FALSE)</f>
        <v>Kitchens</v>
      </c>
      <c r="H5" t="str">
        <f>VLOOKUP($A5,Participants!$A:$E,5,FALSE)</f>
        <v>St Jude</v>
      </c>
      <c r="I5">
        <v>1</v>
      </c>
      <c r="J5">
        <f t="shared" si="0"/>
        <v>4</v>
      </c>
      <c r="K5">
        <f t="shared" si="1"/>
        <v>5</v>
      </c>
    </row>
    <row r="6" spans="1:15">
      <c r="A6" s="27">
        <v>150</v>
      </c>
      <c r="B6" s="11" t="s">
        <v>716</v>
      </c>
      <c r="C6" s="11">
        <v>8.7962962962962956E-6</v>
      </c>
      <c r="D6" s="11">
        <v>1.0690972222222222E-3</v>
      </c>
      <c r="E6">
        <f>VLOOKUP($A6,Participants!$A:$E,4,FALSE)</f>
        <v>4</v>
      </c>
      <c r="F6" t="str">
        <f>VLOOKUP($A6,Participants!$A:$E,2,FALSE)</f>
        <v>Tyler</v>
      </c>
      <c r="G6" t="str">
        <f>VLOOKUP($A6,Participants!$A:$E,3,FALSE)</f>
        <v>Allen</v>
      </c>
      <c r="H6" t="str">
        <f>VLOOKUP($A6,Participants!$A:$E,5,FALSE)</f>
        <v>SSFC</v>
      </c>
      <c r="I6">
        <v>1</v>
      </c>
      <c r="J6">
        <f t="shared" si="0"/>
        <v>5</v>
      </c>
      <c r="K6">
        <f t="shared" si="1"/>
        <v>7</v>
      </c>
    </row>
    <row r="7" spans="1:15">
      <c r="A7" s="27">
        <v>267</v>
      </c>
      <c r="B7" s="11" t="s">
        <v>715</v>
      </c>
      <c r="C7" s="11">
        <v>1.9606481481481485E-4</v>
      </c>
      <c r="D7" s="11">
        <v>1.2652777777777777E-3</v>
      </c>
      <c r="E7">
        <f>VLOOKUP($A7,Participants!$A:$E,4,FALSE)</f>
        <v>4</v>
      </c>
      <c r="F7" t="str">
        <f>VLOOKUP($A7,Participants!$A:$E,2,FALSE)</f>
        <v>Lee</v>
      </c>
      <c r="G7" t="str">
        <f>VLOOKUP($A7,Participants!$A:$E,3,FALSE)</f>
        <v>Stepp</v>
      </c>
      <c r="H7" t="str">
        <f>VLOOKUP($A7,Participants!$A:$E,5,FALSE)</f>
        <v>United We Run</v>
      </c>
      <c r="I7">
        <v>1</v>
      </c>
      <c r="J7">
        <f t="shared" si="0"/>
        <v>6</v>
      </c>
      <c r="K7">
        <f t="shared" si="1"/>
        <v>12</v>
      </c>
    </row>
    <row r="8" spans="1:15">
      <c r="B8" s="11"/>
      <c r="C8" s="11"/>
      <c r="D8" s="11"/>
    </row>
    <row r="9" spans="1:15">
      <c r="A9" s="27">
        <v>83</v>
      </c>
      <c r="B9" s="11" t="s">
        <v>720</v>
      </c>
      <c r="C9" s="11">
        <v>9.7314814814814822E-4</v>
      </c>
      <c r="D9" s="11">
        <v>9.7314814814814822E-4</v>
      </c>
      <c r="E9">
        <f>VLOOKUP($A9,Participants!$A:$E,4,FALSE)</f>
        <v>4</v>
      </c>
      <c r="F9" t="str">
        <f>VLOOKUP($A9,Participants!$A:$E,2,FALSE)</f>
        <v xml:space="preserve">Jack </v>
      </c>
      <c r="G9" t="str">
        <f>VLOOKUP($A9,Participants!$A:$E,3,FALSE)</f>
        <v>May</v>
      </c>
      <c r="H9" t="str">
        <f>VLOOKUP($A9,Participants!$A:$E,5,FALSE)</f>
        <v>St Jude</v>
      </c>
      <c r="I9">
        <v>2</v>
      </c>
      <c r="J9">
        <f t="shared" ref="J9:J14" si="2">RANK(D9,IF(I9=2,$D$9:$D$14,),1)</f>
        <v>1</v>
      </c>
      <c r="K9">
        <f t="shared" ref="K9:K14" si="3">RANK(D9,$D$2:$D$100,1)</f>
        <v>3</v>
      </c>
    </row>
    <row r="10" spans="1:15">
      <c r="A10" s="27">
        <v>135</v>
      </c>
      <c r="B10" s="11" t="s">
        <v>719</v>
      </c>
      <c r="C10" s="11">
        <v>8.8425925925925919E-5</v>
      </c>
      <c r="D10" s="11">
        <v>1.061689814814815E-3</v>
      </c>
      <c r="E10">
        <f>VLOOKUP($A10,Participants!$A:$E,4,FALSE)</f>
        <v>4</v>
      </c>
      <c r="F10" t="str">
        <f>VLOOKUP($A10,Participants!$A:$E,2,FALSE)</f>
        <v>Max</v>
      </c>
      <c r="G10" t="str">
        <f>VLOOKUP($A10,Participants!$A:$E,3,FALSE)</f>
        <v>Weliever</v>
      </c>
      <c r="H10" t="str">
        <f>VLOOKUP($A10,Participants!$A:$E,5,FALSE)</f>
        <v>St Jude</v>
      </c>
      <c r="I10">
        <v>2</v>
      </c>
      <c r="J10">
        <f t="shared" si="2"/>
        <v>2</v>
      </c>
      <c r="K10">
        <f t="shared" si="3"/>
        <v>6</v>
      </c>
    </row>
    <row r="11" spans="1:15">
      <c r="A11" s="27">
        <v>77</v>
      </c>
      <c r="B11" s="11" t="s">
        <v>718</v>
      </c>
      <c r="C11" s="11">
        <v>3.9699074074074078E-5</v>
      </c>
      <c r="D11" s="11">
        <v>1.1013888888888887E-3</v>
      </c>
      <c r="E11">
        <f>VLOOKUP($A11,Participants!$A:$E,4,FALSE)</f>
        <v>3</v>
      </c>
      <c r="F11" t="str">
        <f>VLOOKUP($A11,Participants!$A:$E,2,FALSE)</f>
        <v>Adrian</v>
      </c>
      <c r="G11" t="str">
        <f>VLOOKUP($A11,Participants!$A:$E,3,FALSE)</f>
        <v>Maldonado</v>
      </c>
      <c r="H11" t="str">
        <f>VLOOKUP($A11,Participants!$A:$E,5,FALSE)</f>
        <v>St Jude</v>
      </c>
      <c r="I11">
        <v>2</v>
      </c>
      <c r="J11">
        <f t="shared" si="2"/>
        <v>3</v>
      </c>
      <c r="K11">
        <f t="shared" si="3"/>
        <v>8</v>
      </c>
    </row>
    <row r="12" spans="1:15">
      <c r="A12" s="27">
        <v>247</v>
      </c>
      <c r="B12" s="11" t="s">
        <v>717</v>
      </c>
      <c r="C12" s="11">
        <v>3.2407407407407408E-5</v>
      </c>
      <c r="D12" s="11">
        <v>1.1337962962962964E-3</v>
      </c>
      <c r="E12">
        <f>VLOOKUP($A12,Participants!$A:$E,4,FALSE)</f>
        <v>4</v>
      </c>
      <c r="F12" t="str">
        <f>VLOOKUP($A12,Participants!$A:$E,2,FALSE)</f>
        <v>Oliver</v>
      </c>
      <c r="G12" t="str">
        <f>VLOOKUP($A12,Participants!$A:$E,3,FALSE)</f>
        <v>McClellan</v>
      </c>
      <c r="H12" t="str">
        <f>VLOOKUP($A12,Participants!$A:$E,5,FALSE)</f>
        <v>United We Run</v>
      </c>
      <c r="I12">
        <v>2</v>
      </c>
      <c r="J12">
        <f t="shared" si="2"/>
        <v>4</v>
      </c>
      <c r="K12">
        <f t="shared" si="3"/>
        <v>9</v>
      </c>
    </row>
    <row r="13" spans="1:15">
      <c r="A13" s="27">
        <v>260</v>
      </c>
      <c r="B13" s="11" t="s">
        <v>716</v>
      </c>
      <c r="C13" s="11">
        <v>6.0069444444444454E-5</v>
      </c>
      <c r="D13" s="11">
        <v>1.1939814814814814E-3</v>
      </c>
      <c r="E13">
        <f>VLOOKUP($A13,Participants!$A:$E,4,FALSE)</f>
        <v>4</v>
      </c>
      <c r="F13" t="str">
        <f>VLOOKUP($A13,Participants!$A:$E,2,FALSE)</f>
        <v>Joel</v>
      </c>
      <c r="G13" t="str">
        <f>VLOOKUP($A13,Participants!$A:$E,3,FALSE)</f>
        <v>Riedeman</v>
      </c>
      <c r="H13" t="str">
        <f>VLOOKUP($A13,Participants!$A:$E,5,FALSE)</f>
        <v>United We Run</v>
      </c>
      <c r="I13">
        <v>2</v>
      </c>
      <c r="J13">
        <f t="shared" si="2"/>
        <v>5</v>
      </c>
      <c r="K13">
        <f t="shared" si="3"/>
        <v>10</v>
      </c>
    </row>
    <row r="14" spans="1:15">
      <c r="A14" s="27">
        <v>187</v>
      </c>
      <c r="B14" s="11" t="s">
        <v>715</v>
      </c>
      <c r="C14" s="11">
        <v>1.8287037037037038E-5</v>
      </c>
      <c r="D14" s="11">
        <v>1.2122685185185186E-3</v>
      </c>
      <c r="E14">
        <f>VLOOKUP($A14,Participants!$A:$E,4,FALSE)</f>
        <v>4</v>
      </c>
      <c r="F14" t="str">
        <f>VLOOKUP($A14,Participants!$A:$E,2,FALSE)</f>
        <v>Parker</v>
      </c>
      <c r="G14" t="str">
        <f>VLOOKUP($A14,Participants!$A:$E,3,FALSE)</f>
        <v>Meyers</v>
      </c>
      <c r="H14" t="str">
        <f>VLOOKUP($A14,Participants!$A:$E,5,FALSE)</f>
        <v>SSFC</v>
      </c>
      <c r="I14">
        <v>2</v>
      </c>
      <c r="J14">
        <f t="shared" si="2"/>
        <v>6</v>
      </c>
      <c r="K14">
        <f t="shared" si="3"/>
        <v>11</v>
      </c>
    </row>
    <row r="15" spans="1:15">
      <c r="B15" s="11"/>
      <c r="C15" s="11"/>
      <c r="D15" s="11"/>
    </row>
    <row r="16" spans="1:15">
      <c r="B16" s="11"/>
      <c r="C16" s="11"/>
      <c r="E16" t="e">
        <f>VLOOKUP($A16,Participants!$A:$E,4,FALSE)</f>
        <v>#N/A</v>
      </c>
      <c r="F16" t="e">
        <f>VLOOKUP($A16,Participants!$A:$E,2,FALSE)</f>
        <v>#N/A</v>
      </c>
      <c r="G16" t="e">
        <f>VLOOKUP($A16,Participants!$A:$E,3,FALSE)</f>
        <v>#N/A</v>
      </c>
      <c r="H16" t="e">
        <f>VLOOKUP($A16,Participants!$A:$E,5,FALSE)</f>
        <v>#N/A</v>
      </c>
      <c r="I16">
        <v>3</v>
      </c>
      <c r="J16" t="e">
        <f t="shared" ref="J16:J21" si="4">RANK(D16,IF(I16=3,$D$16:$D$21,),1)</f>
        <v>#N/A</v>
      </c>
      <c r="K16" t="e">
        <f t="shared" ref="K16:K21" si="5">RANK(D16,$D$2:$D$100,1)</f>
        <v>#N/A</v>
      </c>
    </row>
    <row r="17" spans="2:11">
      <c r="B17" s="11"/>
      <c r="C17" s="11"/>
      <c r="E17" t="e">
        <f>VLOOKUP($A17,Participants!$A:$E,4,FALSE)</f>
        <v>#N/A</v>
      </c>
      <c r="F17" t="e">
        <f>VLOOKUP($A17,Participants!$A:$E,2,FALSE)</f>
        <v>#N/A</v>
      </c>
      <c r="G17" t="e">
        <f>VLOOKUP($A17,Participants!$A:$E,3,FALSE)</f>
        <v>#N/A</v>
      </c>
      <c r="H17" t="e">
        <f>VLOOKUP($A17,Participants!$A:$E,5,FALSE)</f>
        <v>#N/A</v>
      </c>
      <c r="I17">
        <v>3</v>
      </c>
      <c r="J17" t="e">
        <f t="shared" si="4"/>
        <v>#N/A</v>
      </c>
      <c r="K17" t="e">
        <f t="shared" si="5"/>
        <v>#N/A</v>
      </c>
    </row>
    <row r="18" spans="2:11">
      <c r="B18" s="11"/>
      <c r="C18" s="11"/>
      <c r="E18" t="e">
        <f>VLOOKUP($A18,Participants!$A:$E,4,FALSE)</f>
        <v>#N/A</v>
      </c>
      <c r="F18" t="e">
        <f>VLOOKUP($A18,Participants!$A:$E,2,FALSE)</f>
        <v>#N/A</v>
      </c>
      <c r="G18" t="e">
        <f>VLOOKUP($A18,Participants!$A:$E,3,FALSE)</f>
        <v>#N/A</v>
      </c>
      <c r="H18" t="e">
        <f>VLOOKUP($A18,Participants!$A:$E,5,FALSE)</f>
        <v>#N/A</v>
      </c>
      <c r="I18">
        <v>3</v>
      </c>
      <c r="J18" t="e">
        <f t="shared" si="4"/>
        <v>#N/A</v>
      </c>
      <c r="K18" t="e">
        <f t="shared" si="5"/>
        <v>#N/A</v>
      </c>
    </row>
    <row r="19" spans="2:11">
      <c r="B19" s="11"/>
      <c r="C19" s="11"/>
      <c r="E19" t="e">
        <f>VLOOKUP($A19,Participants!$A:$E,4,FALSE)</f>
        <v>#N/A</v>
      </c>
      <c r="F19" t="e">
        <f>VLOOKUP($A19,Participants!$A:$E,2,FALSE)</f>
        <v>#N/A</v>
      </c>
      <c r="G19" t="e">
        <f>VLOOKUP($A19,Participants!$A:$E,3,FALSE)</f>
        <v>#N/A</v>
      </c>
      <c r="H19" t="e">
        <f>VLOOKUP($A19,Participants!$A:$E,5,FALSE)</f>
        <v>#N/A</v>
      </c>
      <c r="I19">
        <v>3</v>
      </c>
      <c r="J19" t="e">
        <f t="shared" si="4"/>
        <v>#N/A</v>
      </c>
      <c r="K19" t="e">
        <f t="shared" si="5"/>
        <v>#N/A</v>
      </c>
    </row>
    <row r="20" spans="2:11">
      <c r="B20" s="11"/>
      <c r="C20" s="11"/>
      <c r="E20" t="e">
        <f>VLOOKUP($A20,Participants!$A:$E,4,FALSE)</f>
        <v>#N/A</v>
      </c>
      <c r="F20" t="e">
        <f>VLOOKUP($A20,Participants!$A:$E,2,FALSE)</f>
        <v>#N/A</v>
      </c>
      <c r="G20" t="e">
        <f>VLOOKUP($A20,Participants!$A:$E,3,FALSE)</f>
        <v>#N/A</v>
      </c>
      <c r="H20" t="e">
        <f>VLOOKUP($A20,Participants!$A:$E,5,FALSE)</f>
        <v>#N/A</v>
      </c>
      <c r="I20">
        <v>3</v>
      </c>
      <c r="J20" t="e">
        <f t="shared" si="4"/>
        <v>#N/A</v>
      </c>
      <c r="K20" t="e">
        <f t="shared" si="5"/>
        <v>#N/A</v>
      </c>
    </row>
    <row r="21" spans="2:11">
      <c r="B21" s="11"/>
      <c r="C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4"/>
        <v>#N/A</v>
      </c>
      <c r="K21" t="e">
        <f t="shared" si="5"/>
        <v>#N/A</v>
      </c>
    </row>
    <row r="22" spans="2:11">
      <c r="B22" s="11"/>
      <c r="C22" s="11"/>
    </row>
    <row r="23" spans="2:11">
      <c r="B23" s="11"/>
      <c r="C23" s="11"/>
      <c r="E23" t="e">
        <f>VLOOKUP($A23,Participants!$A:$E,4,FALSE)</f>
        <v>#N/A</v>
      </c>
      <c r="F23" t="e">
        <f>VLOOKUP($A23,Participants!$A:$E,2,FALSE)</f>
        <v>#N/A</v>
      </c>
      <c r="G23" t="e">
        <f>VLOOKUP($A23,Participants!$A:$E,3,FALSE)</f>
        <v>#N/A</v>
      </c>
      <c r="H23" t="e">
        <f>VLOOKUP($A23,Participants!$A:$E,5,FALSE)</f>
        <v>#N/A</v>
      </c>
      <c r="I23">
        <v>4</v>
      </c>
      <c r="J23" t="e">
        <f t="shared" ref="J23:J28" si="6">RANK(D23,IF(I23=4,$D$23:$D$28,),1)</f>
        <v>#N/A</v>
      </c>
      <c r="K23" t="e">
        <f t="shared" ref="K23:K28" si="7">RANK(D23,$D$2:$D$100,1)</f>
        <v>#N/A</v>
      </c>
    </row>
    <row r="24" spans="2:11">
      <c r="B24" s="11"/>
      <c r="C24" s="11"/>
      <c r="E24" t="e">
        <f>VLOOKUP($A24,Participants!$A:$E,4,FALSE)</f>
        <v>#N/A</v>
      </c>
      <c r="F24" t="e">
        <f>VLOOKUP($A24,Participants!$A:$E,2,FALSE)</f>
        <v>#N/A</v>
      </c>
      <c r="G24" t="e">
        <f>VLOOKUP($A24,Participants!$A:$E,3,FALSE)</f>
        <v>#N/A</v>
      </c>
      <c r="H24" t="e">
        <f>VLOOKUP($A24,Participants!$A:$E,5,FALSE)</f>
        <v>#N/A</v>
      </c>
      <c r="I24">
        <v>4</v>
      </c>
      <c r="J24" t="e">
        <f t="shared" si="6"/>
        <v>#N/A</v>
      </c>
      <c r="K24" t="e">
        <f t="shared" si="7"/>
        <v>#N/A</v>
      </c>
    </row>
    <row r="25" spans="2:11">
      <c r="E25" t="e">
        <f>VLOOKUP($A25,Participants!$A:$E,4,FALSE)</f>
        <v>#N/A</v>
      </c>
      <c r="F25" t="e">
        <f>VLOOKUP($A25,Participants!$A:$E,2,FALSE)</f>
        <v>#N/A</v>
      </c>
      <c r="G25" t="e">
        <f>VLOOKUP($A25,Participants!$A:$E,3,FALSE)</f>
        <v>#N/A</v>
      </c>
      <c r="H25" t="e">
        <f>VLOOKUP($A25,Participants!$A:$E,5,FALSE)</f>
        <v>#N/A</v>
      </c>
      <c r="I25">
        <v>4</v>
      </c>
      <c r="J25" t="e">
        <f t="shared" si="6"/>
        <v>#N/A</v>
      </c>
      <c r="K25" t="e">
        <f t="shared" si="7"/>
        <v>#N/A</v>
      </c>
    </row>
    <row r="26" spans="2:11">
      <c r="E26" t="e">
        <f>VLOOKUP($A26,Participants!$A:$E,4,FALSE)</f>
        <v>#N/A</v>
      </c>
      <c r="F26" t="e">
        <f>VLOOKUP($A26,Participants!$A:$E,2,FALSE)</f>
        <v>#N/A</v>
      </c>
      <c r="G26" t="e">
        <f>VLOOKUP($A26,Participants!$A:$E,3,FALSE)</f>
        <v>#N/A</v>
      </c>
      <c r="H26" t="e">
        <f>VLOOKUP($A26,Participants!$A:$E,5,FALSE)</f>
        <v>#N/A</v>
      </c>
      <c r="I26">
        <v>4</v>
      </c>
      <c r="J26" t="e">
        <f t="shared" si="6"/>
        <v>#N/A</v>
      </c>
      <c r="K26" t="e">
        <f t="shared" si="7"/>
        <v>#N/A</v>
      </c>
    </row>
    <row r="27" spans="2:11"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6"/>
        <v>#N/A</v>
      </c>
      <c r="K27" t="e">
        <f t="shared" si="7"/>
        <v>#N/A</v>
      </c>
    </row>
    <row r="28" spans="2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6"/>
        <v>#N/A</v>
      </c>
      <c r="K28" t="e">
        <f t="shared" si="7"/>
        <v>#N/A</v>
      </c>
    </row>
    <row r="30" spans="2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 t="shared" ref="J30:J35" si="8">RANK(D30,IF(I30=5,$D$30:$D$35,),1)</f>
        <v>#N/A</v>
      </c>
      <c r="K30" t="e">
        <f t="shared" ref="K30:K35" si="9">RANK(D30,$D$2:$D$100,1)</f>
        <v>#N/A</v>
      </c>
    </row>
    <row r="31" spans="2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si="8"/>
        <v>#N/A</v>
      </c>
      <c r="K31" t="e">
        <f t="shared" si="9"/>
        <v>#N/A</v>
      </c>
    </row>
    <row r="32" spans="2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8"/>
        <v>#N/A</v>
      </c>
      <c r="K32" t="e">
        <f t="shared" si="9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8"/>
        <v>#N/A</v>
      </c>
      <c r="K33" t="e">
        <f t="shared" si="9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8"/>
        <v>#N/A</v>
      </c>
      <c r="K34" t="e">
        <f t="shared" si="9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8"/>
        <v>#N/A</v>
      </c>
      <c r="K35" t="e">
        <f t="shared" si="9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 t="shared" ref="J37:J42" si="10">RANK(D37,IF(I37=6,$D$37:$D$42,),1)</f>
        <v>#N/A</v>
      </c>
      <c r="K37" t="e">
        <f t="shared" ref="K37:K42" si="11">RANK(D37,$D$2:$D$100,1)</f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si="10"/>
        <v>#N/A</v>
      </c>
      <c r="K38" t="e">
        <f t="shared" si="1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10"/>
        <v>#N/A</v>
      </c>
      <c r="K39" t="e">
        <f t="shared" si="1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10"/>
        <v>#N/A</v>
      </c>
      <c r="K40" t="e">
        <f t="shared" si="1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10"/>
        <v>#N/A</v>
      </c>
      <c r="K41" t="e">
        <f t="shared" si="1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10"/>
        <v>#N/A</v>
      </c>
      <c r="K42" t="e">
        <f t="shared" si="11"/>
        <v>#N/A</v>
      </c>
    </row>
  </sheetData>
  <sortState xmlns:xlrd2="http://schemas.microsoft.com/office/spreadsheetml/2017/richdata2" ref="B9:D15">
    <sortCondition ref="D9:D15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500-000000000000}">
      <formula1>Grade</formula1>
    </dataValidation>
  </dataValidations>
  <hyperlinks>
    <hyperlink ref="M1" location="'Schedule of Events'!A1" display="'Return to Schedule of Events" xr:uid="{00000000-0004-0000-0500-000000000000}"/>
    <hyperlink ref="M3" location="Participants!A1" display="Add or Update Participants" xr:uid="{00000000-0004-0000-0500-000001000000}"/>
    <hyperlink ref="M4" location="Overall!A1" display="Overall Place and Points" xr:uid="{00000000-0004-0000-05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M42"/>
  <sheetViews>
    <sheetView topLeftCell="A20" workbookViewId="0">
      <selection sqref="A1:A1048576"/>
    </sheetView>
  </sheetViews>
  <sheetFormatPr defaultRowHeight="15"/>
  <cols>
    <col min="1" max="2" width="10.140625" style="27" customWidth="1"/>
    <col min="3" max="3" width="0.140625" style="27" customWidth="1"/>
    <col min="4" max="4" width="11.5703125" style="10" customWidth="1"/>
    <col min="5" max="5" width="6.42578125" bestFit="1" customWidth="1"/>
    <col min="6" max="6" width="11.7109375" customWidth="1"/>
    <col min="7" max="7" width="12.42578125" customWidth="1"/>
    <col min="8" max="8" width="15.140625" bestFit="1" customWidth="1"/>
    <col min="10" max="10" width="10.28515625" bestFit="1" customWidth="1"/>
    <col min="11" max="11" width="12.5703125" bestFit="1" customWidth="1"/>
    <col min="13" max="13" width="27" bestFit="1" customWidth="1"/>
  </cols>
  <sheetData>
    <row r="1" spans="1:13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</row>
    <row r="2" spans="1:13">
      <c r="A2" s="27">
        <v>297</v>
      </c>
      <c r="B2" s="11" t="s">
        <v>720</v>
      </c>
      <c r="C2" s="11">
        <v>9.8379629629629631E-5</v>
      </c>
      <c r="D2" s="11">
        <v>9.8379629629629631E-5</v>
      </c>
      <c r="E2">
        <f>VLOOKUP($A2,Participants!$A:$E,4,FALSE)</f>
        <v>4</v>
      </c>
      <c r="F2" t="str">
        <f>VLOOKUP($A2,Participants!$A:$E,2,FALSE)</f>
        <v>Evan</v>
      </c>
      <c r="G2" t="str">
        <f>VLOOKUP($A2,Participants!$A:$E,3,FALSE)</f>
        <v>Moore</v>
      </c>
      <c r="H2" t="str">
        <f>VLOOKUP($A2,Participants!$A:$E,5,FALSE)</f>
        <v>St. Barnabas</v>
      </c>
      <c r="I2">
        <v>1</v>
      </c>
      <c r="J2">
        <f>RANK(D2,IF(I2=1,$D$2:$D$6,),1)</f>
        <v>1</v>
      </c>
      <c r="K2">
        <f>RANK(D2,$D$2:$D$99,1)</f>
        <v>3</v>
      </c>
    </row>
    <row r="3" spans="1:13">
      <c r="A3" s="27">
        <v>201</v>
      </c>
      <c r="B3" s="11" t="s">
        <v>719</v>
      </c>
      <c r="C3" s="11">
        <v>5.5555555555555558E-6</v>
      </c>
      <c r="D3" s="11">
        <v>1.0393518518518519E-4</v>
      </c>
      <c r="E3">
        <f>VLOOKUP($A3,Participants!$A:$E,4,FALSE)</f>
        <v>4</v>
      </c>
      <c r="F3" t="str">
        <f>VLOOKUP($A3,Participants!$A:$E,2,FALSE)</f>
        <v>Brayson</v>
      </c>
      <c r="G3" t="str">
        <f>VLOOKUP($A3,Participants!$A:$E,3,FALSE)</f>
        <v>Thomas</v>
      </c>
      <c r="H3" t="str">
        <f>VLOOKUP($A3,Participants!$A:$E,5,FALSE)</f>
        <v>SSFC</v>
      </c>
      <c r="I3">
        <v>1</v>
      </c>
      <c r="J3">
        <f>RANK(D3,IF(I3=1,$D$2:$D$6,),1)</f>
        <v>2</v>
      </c>
      <c r="K3">
        <f>RANK(D3,$D$2:$D$99,1)</f>
        <v>9</v>
      </c>
      <c r="M3" s="13" t="s">
        <v>116</v>
      </c>
    </row>
    <row r="4" spans="1:13">
      <c r="A4" s="27">
        <v>249</v>
      </c>
      <c r="B4" s="11" t="s">
        <v>718</v>
      </c>
      <c r="C4" s="11">
        <v>1.6203703703703705E-6</v>
      </c>
      <c r="D4" s="11">
        <v>1.0555555555555555E-4</v>
      </c>
      <c r="E4">
        <f>VLOOKUP($A4,Participants!$A:$E,4,FALSE)</f>
        <v>4</v>
      </c>
      <c r="F4" t="str">
        <f>VLOOKUP($A4,Participants!$A:$E,2,FALSE)</f>
        <v>Griffin</v>
      </c>
      <c r="G4" t="str">
        <f>VLOOKUP($A4,Participants!$A:$E,3,FALSE)</f>
        <v>McGuire</v>
      </c>
      <c r="H4" t="str">
        <f>VLOOKUP($A4,Participants!$A:$E,5,FALSE)</f>
        <v>United We Run</v>
      </c>
      <c r="I4">
        <v>1</v>
      </c>
      <c r="J4">
        <f>RANK(D4,IF(I4=1,$D$2:$D$6,),1)</f>
        <v>3</v>
      </c>
      <c r="K4">
        <f>RANK(D4,$D$2:$D$99,1)</f>
        <v>11</v>
      </c>
      <c r="M4" s="13" t="s">
        <v>117</v>
      </c>
    </row>
    <row r="5" spans="1:13">
      <c r="A5" s="27">
        <v>147</v>
      </c>
      <c r="B5" s="11" t="s">
        <v>717</v>
      </c>
      <c r="C5" s="11">
        <v>1.967592592592593E-6</v>
      </c>
      <c r="D5" s="11">
        <v>1.0752314814814815E-4</v>
      </c>
      <c r="E5">
        <f>VLOOKUP($A5,Participants!$A:$E,4,FALSE)</f>
        <v>3</v>
      </c>
      <c r="F5" t="str">
        <f>VLOOKUP($A5,Participants!$A:$E,2,FALSE)</f>
        <v>Evan</v>
      </c>
      <c r="G5" t="str">
        <f>VLOOKUP($A5,Participants!$A:$E,3,FALSE)</f>
        <v>Stark</v>
      </c>
      <c r="H5" t="str">
        <f>VLOOKUP($A5,Participants!$A:$E,5,FALSE)</f>
        <v>OLG</v>
      </c>
      <c r="I5">
        <v>1</v>
      </c>
      <c r="J5">
        <f>RANK(D5,IF(I5=1,$D$2:$D$6,),1)</f>
        <v>4</v>
      </c>
      <c r="K5">
        <f>RANK(D5,$D$2:$D$99,1)</f>
        <v>13</v>
      </c>
    </row>
    <row r="6" spans="1:13">
      <c r="A6" s="27">
        <v>141</v>
      </c>
      <c r="B6" s="11" t="s">
        <v>716</v>
      </c>
      <c r="C6" s="11">
        <v>2.5462962962962961E-6</v>
      </c>
      <c r="D6" s="11">
        <v>1.1006944444444444E-4</v>
      </c>
      <c r="E6">
        <f>VLOOKUP($A6,Participants!$A:$E,4,FALSE)</f>
        <v>5</v>
      </c>
      <c r="F6" t="str">
        <f>VLOOKUP($A6,Participants!$A:$E,2,FALSE)</f>
        <v>Vaylen</v>
      </c>
      <c r="G6" t="str">
        <f>VLOOKUP($A6,Participants!$A:$E,3,FALSE)</f>
        <v>Arnold</v>
      </c>
      <c r="H6" t="str">
        <f>VLOOKUP($A6,Participants!$A:$E,5,FALSE)</f>
        <v>OLG</v>
      </c>
      <c r="I6">
        <v>1</v>
      </c>
      <c r="J6">
        <f>RANK(D6,IF(I6=1,$D$2:$D$6,),1)</f>
        <v>5</v>
      </c>
      <c r="K6">
        <f>RANK(D6,$D$2:$D$99,1)</f>
        <v>16</v>
      </c>
    </row>
    <row r="7" spans="1:13">
      <c r="A7" s="27">
        <v>285</v>
      </c>
      <c r="B7" s="11" t="s">
        <v>714</v>
      </c>
      <c r="C7" s="11">
        <v>4.9768518518518514E-6</v>
      </c>
      <c r="D7" s="11">
        <v>1.1967592592592592E-4</v>
      </c>
      <c r="E7">
        <f>VLOOKUP($A7,Participants!$A:$E,4,FALSE)</f>
        <v>4</v>
      </c>
      <c r="F7" t="str">
        <f>VLOOKUP($A7,Participants!$A:$E,2,FALSE)</f>
        <v>Drake</v>
      </c>
      <c r="G7" t="str">
        <f>VLOOKUP($A7,Participants!$A:$E,3,FALSE)</f>
        <v>Lally</v>
      </c>
      <c r="H7" t="str">
        <f>VLOOKUP($A7,Participants!$A:$E,5,FALSE)</f>
        <v>St. Barnabas</v>
      </c>
      <c r="I7">
        <v>1</v>
      </c>
      <c r="J7" t="e">
        <f>RANK(#REF!,IF(I7=1,$D$2:$D$6,),1)</f>
        <v>#REF!</v>
      </c>
      <c r="K7" t="e">
        <f>RANK(#REF!,$D$2:$D$99,1)</f>
        <v>#REF!</v>
      </c>
    </row>
    <row r="8" spans="1:13">
      <c r="B8" s="11"/>
      <c r="C8" s="11"/>
      <c r="D8" s="11"/>
    </row>
    <row r="9" spans="1:13">
      <c r="A9" s="27">
        <v>178</v>
      </c>
      <c r="B9" s="11" t="s">
        <v>720</v>
      </c>
      <c r="C9" s="11">
        <v>9.5138888888888896E-5</v>
      </c>
      <c r="D9" s="11">
        <v>9.5138888888888896E-5</v>
      </c>
      <c r="E9">
        <f>VLOOKUP($A9,Participants!$A:$E,4,FALSE)</f>
        <v>3</v>
      </c>
      <c r="F9" t="str">
        <f>VLOOKUP($A9,Participants!$A:$E,2,FALSE)</f>
        <v>Bo</v>
      </c>
      <c r="G9" t="str">
        <f>VLOOKUP($A9,Participants!$A:$E,3,FALSE)</f>
        <v>Huff</v>
      </c>
      <c r="H9" t="str">
        <f>VLOOKUP($A9,Participants!$A:$E,5,FALSE)</f>
        <v>SSFC</v>
      </c>
      <c r="I9">
        <v>2</v>
      </c>
      <c r="J9" t="e">
        <f t="shared" ref="J9:J14" si="0">RANK(D8,IF(I9=2,$D$8:$D$13,),1)</f>
        <v>#N/A</v>
      </c>
      <c r="K9" t="e">
        <f t="shared" ref="K9:K14" si="1">RANK(D8,$D$2:$D$99,1)</f>
        <v>#N/A</v>
      </c>
    </row>
    <row r="10" spans="1:13">
      <c r="A10" s="27">
        <v>67</v>
      </c>
      <c r="B10" s="11" t="s">
        <v>719</v>
      </c>
      <c r="C10" s="11">
        <v>2.1990740740740739E-6</v>
      </c>
      <c r="D10" s="11">
        <v>9.745370370370371E-5</v>
      </c>
      <c r="E10">
        <f>VLOOKUP($A10,Participants!$A:$E,4,FALSE)</f>
        <v>3</v>
      </c>
      <c r="F10" t="str">
        <f>VLOOKUP($A10,Participants!$A:$E,2,FALSE)</f>
        <v>Mac</v>
      </c>
      <c r="G10" t="str">
        <f>VLOOKUP($A10,Participants!$A:$E,3,FALSE)</f>
        <v>Kramer</v>
      </c>
      <c r="H10" t="str">
        <f>VLOOKUP($A10,Participants!$A:$E,5,FALSE)</f>
        <v>St Jude</v>
      </c>
      <c r="I10">
        <v>2</v>
      </c>
      <c r="J10">
        <f t="shared" si="0"/>
        <v>1</v>
      </c>
      <c r="K10">
        <f t="shared" si="1"/>
        <v>1</v>
      </c>
    </row>
    <row r="11" spans="1:13">
      <c r="A11" s="27">
        <v>141</v>
      </c>
      <c r="B11" s="11" t="s">
        <v>718</v>
      </c>
      <c r="C11" s="11">
        <v>4.9768518518518514E-6</v>
      </c>
      <c r="D11" s="11">
        <v>1.0243055555555555E-4</v>
      </c>
      <c r="E11">
        <f>VLOOKUP($A11,Participants!$A:$E,4,FALSE)</f>
        <v>5</v>
      </c>
      <c r="F11" t="str">
        <f>VLOOKUP($A11,Participants!$A:$E,2,FALSE)</f>
        <v>Vaylen</v>
      </c>
      <c r="G11" t="str">
        <f>VLOOKUP($A11,Participants!$A:$E,3,FALSE)</f>
        <v>Arnold</v>
      </c>
      <c r="H11" t="str">
        <f>VLOOKUP($A11,Participants!$A:$E,5,FALSE)</f>
        <v>OLG</v>
      </c>
      <c r="I11">
        <v>2</v>
      </c>
      <c r="J11">
        <f t="shared" si="0"/>
        <v>2</v>
      </c>
      <c r="K11">
        <f t="shared" si="1"/>
        <v>2</v>
      </c>
    </row>
    <row r="12" spans="1:13">
      <c r="A12" s="27">
        <v>158</v>
      </c>
      <c r="B12" s="11" t="s">
        <v>717</v>
      </c>
      <c r="C12" s="11">
        <v>1.967592592592593E-6</v>
      </c>
      <c r="D12" s="11">
        <v>1.0439814814814813E-4</v>
      </c>
      <c r="E12">
        <f>VLOOKUP($A12,Participants!$A:$E,4,FALSE)</f>
        <v>4</v>
      </c>
      <c r="F12" t="str">
        <f>VLOOKUP($A12,Participants!$A:$E,2,FALSE)</f>
        <v>Jacob</v>
      </c>
      <c r="G12" t="str">
        <f>VLOOKUP($A12,Participants!$A:$E,3,FALSE)</f>
        <v>Clark</v>
      </c>
      <c r="H12" t="str">
        <f>VLOOKUP($A12,Participants!$A:$E,5,FALSE)</f>
        <v>SSFC</v>
      </c>
      <c r="I12">
        <v>2</v>
      </c>
      <c r="J12">
        <f t="shared" si="0"/>
        <v>3</v>
      </c>
      <c r="K12">
        <f t="shared" si="1"/>
        <v>7</v>
      </c>
    </row>
    <row r="13" spans="1:13">
      <c r="A13" s="27">
        <v>269</v>
      </c>
      <c r="B13" s="11" t="s">
        <v>716</v>
      </c>
      <c r="C13" s="11">
        <v>4.3981481481481478E-6</v>
      </c>
      <c r="D13" s="11">
        <v>1.087962962962963E-4</v>
      </c>
      <c r="E13">
        <f>VLOOKUP($A13,Participants!$A:$E,4,FALSE)</f>
        <v>4</v>
      </c>
      <c r="F13" t="str">
        <f>VLOOKUP($A13,Participants!$A:$E,2,FALSE)</f>
        <v>Nate</v>
      </c>
      <c r="G13" t="str">
        <f>VLOOKUP($A13,Participants!$A:$E,3,FALSE)</f>
        <v>Vilches</v>
      </c>
      <c r="H13" t="str">
        <f>VLOOKUP($A13,Participants!$A:$E,5,FALSE)</f>
        <v>United We Run</v>
      </c>
      <c r="I13">
        <v>2</v>
      </c>
      <c r="J13">
        <f t="shared" si="0"/>
        <v>4</v>
      </c>
      <c r="K13">
        <f t="shared" si="1"/>
        <v>10</v>
      </c>
    </row>
    <row r="14" spans="1:13">
      <c r="A14" s="27">
        <v>142</v>
      </c>
      <c r="B14" s="11" t="s">
        <v>715</v>
      </c>
      <c r="C14" s="11">
        <v>5.0925925925925923E-6</v>
      </c>
      <c r="D14" s="11">
        <v>1.1400462962962963E-4</v>
      </c>
      <c r="E14">
        <f>VLOOKUP($A14,Participants!$A:$E,4,FALSE)</f>
        <v>3</v>
      </c>
      <c r="F14" t="str">
        <f>VLOOKUP($A14,Participants!$A:$E,2,FALSE)</f>
        <v>Luis-Enrique</v>
      </c>
      <c r="G14" t="str">
        <f>VLOOKUP($A14,Participants!$A:$E,3,FALSE)</f>
        <v>Corona</v>
      </c>
      <c r="H14" t="str">
        <f>VLOOKUP($A14,Participants!$A:$E,5,FALSE)</f>
        <v>OLG</v>
      </c>
      <c r="I14">
        <v>2</v>
      </c>
      <c r="J14">
        <f t="shared" si="0"/>
        <v>5</v>
      </c>
      <c r="K14">
        <f t="shared" si="1"/>
        <v>14</v>
      </c>
    </row>
    <row r="15" spans="1:13">
      <c r="B15" s="11"/>
      <c r="C15" s="11"/>
      <c r="D15" s="11"/>
    </row>
    <row r="16" spans="1:13">
      <c r="A16" s="27">
        <v>36</v>
      </c>
      <c r="B16" s="11" t="s">
        <v>720</v>
      </c>
      <c r="C16" s="11">
        <v>9.9537037037037045E-5</v>
      </c>
      <c r="D16" s="11">
        <v>9.9537037037037045E-5</v>
      </c>
      <c r="E16">
        <f>VLOOKUP($A16,Participants!$A:$E,4,FALSE)</f>
        <v>4</v>
      </c>
      <c r="F16" t="str">
        <f>VLOOKUP($A16,Participants!$A:$E,2,FALSE)</f>
        <v>Mickey</v>
      </c>
      <c r="G16" t="str">
        <f>VLOOKUP($A16,Participants!$A:$E,3,FALSE)</f>
        <v>Flynn</v>
      </c>
      <c r="H16" t="str">
        <f>VLOOKUP($A16,Participants!$A:$E,5,FALSE)</f>
        <v>St Jude</v>
      </c>
      <c r="I16">
        <v>3</v>
      </c>
      <c r="J16" t="e">
        <f t="shared" ref="J16:J21" si="2">RANK(D15,IF(I16=3,$D$15:$D$20,),1)</f>
        <v>#N/A</v>
      </c>
      <c r="K16" t="e">
        <f t="shared" ref="K16:K21" si="3">RANK(D15,$D$2:$D$99,1)</f>
        <v>#N/A</v>
      </c>
    </row>
    <row r="17" spans="1:11">
      <c r="A17" s="27">
        <v>231</v>
      </c>
      <c r="B17" s="11" t="s">
        <v>719</v>
      </c>
      <c r="C17" s="11">
        <v>3.5879629629629629E-6</v>
      </c>
      <c r="D17" s="11">
        <v>1.0312499999999999E-4</v>
      </c>
      <c r="E17">
        <f>VLOOKUP($A17,Participants!$A:$E,4,FALSE)</f>
        <v>4</v>
      </c>
      <c r="F17" t="str">
        <f>VLOOKUP($A17,Participants!$A:$E,2,FALSE)</f>
        <v>Reed</v>
      </c>
      <c r="G17" t="str">
        <f>VLOOKUP($A17,Participants!$A:$E,3,FALSE)</f>
        <v>Cromwell</v>
      </c>
      <c r="H17" t="str">
        <f>VLOOKUP($A17,Participants!$A:$E,5,FALSE)</f>
        <v>United We Run</v>
      </c>
      <c r="I17">
        <v>3</v>
      </c>
      <c r="J17">
        <f t="shared" si="2"/>
        <v>1</v>
      </c>
      <c r="K17">
        <f t="shared" si="3"/>
        <v>5</v>
      </c>
    </row>
    <row r="18" spans="1:11">
      <c r="A18" s="27">
        <v>187</v>
      </c>
      <c r="B18" s="11" t="s">
        <v>718</v>
      </c>
      <c r="C18" s="11">
        <v>4.050925925925926E-6</v>
      </c>
      <c r="D18" s="11">
        <v>1.0729166666666667E-4</v>
      </c>
      <c r="E18">
        <f>VLOOKUP($A18,Participants!$A:$E,4,FALSE)</f>
        <v>4</v>
      </c>
      <c r="F18" t="str">
        <f>VLOOKUP($A18,Participants!$A:$E,2,FALSE)</f>
        <v>Parker</v>
      </c>
      <c r="G18" t="str">
        <f>VLOOKUP($A18,Participants!$A:$E,3,FALSE)</f>
        <v>Meyers</v>
      </c>
      <c r="H18" t="str">
        <f>VLOOKUP($A18,Participants!$A:$E,5,FALSE)</f>
        <v>SSFC</v>
      </c>
      <c r="I18">
        <v>3</v>
      </c>
      <c r="J18">
        <f t="shared" si="2"/>
        <v>2</v>
      </c>
      <c r="K18">
        <f t="shared" si="3"/>
        <v>8</v>
      </c>
    </row>
    <row r="19" spans="1:11">
      <c r="A19" s="27">
        <v>11</v>
      </c>
      <c r="B19" s="11" t="s">
        <v>717</v>
      </c>
      <c r="C19" s="11">
        <v>8.3333333333333337E-6</v>
      </c>
      <c r="D19" s="11">
        <v>1.1574074074074073E-4</v>
      </c>
      <c r="E19">
        <f>VLOOKUP($A19,Participants!$A:$E,4,FALSE)</f>
        <v>4</v>
      </c>
      <c r="F19" t="str">
        <f>VLOOKUP($A19,Participants!$A:$E,2,FALSE)</f>
        <v>Drew</v>
      </c>
      <c r="G19" t="str">
        <f>VLOOKUP($A19,Participants!$A:$E,3,FALSE)</f>
        <v>Beckwith</v>
      </c>
      <c r="H19" t="str">
        <f>VLOOKUP($A19,Participants!$A:$E,5,FALSE)</f>
        <v>St Jude</v>
      </c>
      <c r="I19">
        <v>3</v>
      </c>
      <c r="J19">
        <f t="shared" si="2"/>
        <v>3</v>
      </c>
      <c r="K19">
        <f t="shared" si="3"/>
        <v>12</v>
      </c>
    </row>
    <row r="20" spans="1:11">
      <c r="A20" s="27">
        <v>225</v>
      </c>
      <c r="B20" s="11" t="s">
        <v>716</v>
      </c>
      <c r="C20" s="11">
        <v>7.8703703703703719E-6</v>
      </c>
      <c r="D20" s="11">
        <v>1.236111111111111E-4</v>
      </c>
      <c r="E20">
        <f>VLOOKUP($A20,Participants!$A:$E,4,FALSE)</f>
        <v>4</v>
      </c>
      <c r="F20" t="str">
        <f>VLOOKUP($A20,Participants!$A:$E,2,FALSE)</f>
        <v>Caleb</v>
      </c>
      <c r="G20" t="str">
        <f>VLOOKUP($A20,Participants!$A:$E,3,FALSE)</f>
        <v>Brunson</v>
      </c>
      <c r="H20" t="str">
        <f>VLOOKUP($A20,Participants!$A:$E,5,FALSE)</f>
        <v>United We Run</v>
      </c>
      <c r="I20">
        <v>3</v>
      </c>
      <c r="J20">
        <f t="shared" si="2"/>
        <v>4</v>
      </c>
      <c r="K20">
        <f t="shared" si="3"/>
        <v>21</v>
      </c>
    </row>
    <row r="21" spans="1:11">
      <c r="A21" s="27">
        <v>175</v>
      </c>
      <c r="B21" s="11" t="s">
        <v>715</v>
      </c>
      <c r="C21" s="11">
        <v>6.0185185185185185E-6</v>
      </c>
      <c r="D21" s="11">
        <v>1.2962962962962963E-4</v>
      </c>
      <c r="E21">
        <f>VLOOKUP($A21,Participants!$A:$E,4,FALSE)</f>
        <v>4</v>
      </c>
      <c r="F21" t="str">
        <f>VLOOKUP($A21,Participants!$A:$E,2,FALSE)</f>
        <v>Alex</v>
      </c>
      <c r="G21" t="str">
        <f>VLOOKUP($A21,Participants!$A:$E,3,FALSE)</f>
        <v>Hazard</v>
      </c>
      <c r="H21" t="str">
        <f>VLOOKUP($A21,Participants!$A:$E,5,FALSE)</f>
        <v>SSFC</v>
      </c>
      <c r="I21">
        <v>3</v>
      </c>
      <c r="J21">
        <f t="shared" si="2"/>
        <v>5</v>
      </c>
      <c r="K21">
        <f t="shared" si="3"/>
        <v>24</v>
      </c>
    </row>
    <row r="22" spans="1:11">
      <c r="B22" s="11"/>
      <c r="C22" s="11"/>
      <c r="D22" s="11"/>
    </row>
    <row r="23" spans="1:11">
      <c r="A23" s="27">
        <v>230</v>
      </c>
      <c r="B23" s="11" t="s">
        <v>720</v>
      </c>
      <c r="C23" s="11">
        <v>1.1122685185185184E-4</v>
      </c>
      <c r="D23" s="11">
        <v>1.1122685185185184E-4</v>
      </c>
      <c r="E23">
        <f>VLOOKUP($A23,Participants!$A:$E,4,FALSE)</f>
        <v>4</v>
      </c>
      <c r="F23" t="str">
        <f>VLOOKUP($A23,Participants!$A:$E,2,FALSE)</f>
        <v>Mason</v>
      </c>
      <c r="G23" t="str">
        <f>VLOOKUP($A23,Participants!$A:$E,3,FALSE)</f>
        <v>Conway</v>
      </c>
      <c r="H23" t="str">
        <f>VLOOKUP($A23,Participants!$A:$E,5,FALSE)</f>
        <v>United We Run</v>
      </c>
      <c r="I23">
        <v>4</v>
      </c>
      <c r="J23" t="e">
        <f t="shared" ref="J23:J28" si="4">RANK(D22,IF(I23=4,$D$22:$D$27,),1)</f>
        <v>#N/A</v>
      </c>
      <c r="K23" t="e">
        <f t="shared" ref="K23:K28" si="5">RANK(D22,$D$2:$D$99,1)</f>
        <v>#N/A</v>
      </c>
    </row>
    <row r="24" spans="1:11">
      <c r="A24" s="27">
        <v>49</v>
      </c>
      <c r="B24" s="11" t="s">
        <v>719</v>
      </c>
      <c r="C24" s="11">
        <v>1.6203703703703705E-6</v>
      </c>
      <c r="D24" s="11">
        <v>1.1284722222222223E-4</v>
      </c>
      <c r="E24">
        <f>VLOOKUP($A24,Participants!$A:$E,4,FALSE)</f>
        <v>3</v>
      </c>
      <c r="F24" t="str">
        <f>VLOOKUP($A24,Participants!$A:$E,2,FALSE)</f>
        <v>Evan</v>
      </c>
      <c r="G24" t="str">
        <f>VLOOKUP($A24,Participants!$A:$E,3,FALSE)</f>
        <v>Hahn</v>
      </c>
      <c r="H24" t="str">
        <f>VLOOKUP($A24,Participants!$A:$E,5,FALSE)</f>
        <v>St Jude</v>
      </c>
      <c r="I24">
        <v>4</v>
      </c>
      <c r="J24">
        <f t="shared" si="4"/>
        <v>1</v>
      </c>
      <c r="K24">
        <f t="shared" si="5"/>
        <v>17</v>
      </c>
    </row>
    <row r="25" spans="1:11">
      <c r="A25" s="27">
        <v>66</v>
      </c>
      <c r="B25" s="11" t="s">
        <v>718</v>
      </c>
      <c r="C25" s="11">
        <v>1.736111111111111E-6</v>
      </c>
      <c r="D25" s="11">
        <v>1.1469907407407407E-4</v>
      </c>
      <c r="E25">
        <f>VLOOKUP($A25,Participants!$A:$E,4,FALSE)</f>
        <v>3</v>
      </c>
      <c r="F25" t="str">
        <f>VLOOKUP($A25,Participants!$A:$E,2,FALSE)</f>
        <v>Charlie</v>
      </c>
      <c r="G25" t="str">
        <f>VLOOKUP($A25,Participants!$A:$E,3,FALSE)</f>
        <v>Kocher</v>
      </c>
      <c r="H25" t="str">
        <f>VLOOKUP($A25,Participants!$A:$E,5,FALSE)</f>
        <v>St Jude</v>
      </c>
      <c r="I25">
        <v>4</v>
      </c>
      <c r="J25">
        <f t="shared" si="4"/>
        <v>2</v>
      </c>
      <c r="K25">
        <f t="shared" si="5"/>
        <v>18</v>
      </c>
    </row>
    <row r="26" spans="1:11">
      <c r="A26" s="27">
        <v>253</v>
      </c>
      <c r="B26" s="11" t="s">
        <v>717</v>
      </c>
      <c r="C26" s="11">
        <v>2.1990740740740739E-6</v>
      </c>
      <c r="D26" s="11">
        <v>1.1689814814814815E-4</v>
      </c>
      <c r="E26">
        <f>VLOOKUP($A26,Participants!$A:$E,4,FALSE)</f>
        <v>4</v>
      </c>
      <c r="F26" t="str">
        <f>VLOOKUP($A26,Participants!$A:$E,2,FALSE)</f>
        <v>Dayne</v>
      </c>
      <c r="G26" t="str">
        <f>VLOOKUP($A26,Participants!$A:$E,3,FALSE)</f>
        <v>Odum</v>
      </c>
      <c r="H26" t="str">
        <f>VLOOKUP($A26,Participants!$A:$E,5,FALSE)</f>
        <v>United We Run</v>
      </c>
      <c r="I26">
        <v>4</v>
      </c>
      <c r="J26">
        <f t="shared" si="4"/>
        <v>3</v>
      </c>
      <c r="K26">
        <f t="shared" si="5"/>
        <v>20</v>
      </c>
    </row>
    <row r="27" spans="1:11">
      <c r="A27" s="27">
        <v>176</v>
      </c>
      <c r="B27" s="11" t="s">
        <v>716</v>
      </c>
      <c r="C27" s="11">
        <v>1.3773148148148146E-5</v>
      </c>
      <c r="D27" s="11">
        <v>1.3067129629629629E-4</v>
      </c>
      <c r="E27">
        <f>VLOOKUP($A27,Participants!$A:$E,4,FALSE)</f>
        <v>4</v>
      </c>
      <c r="F27" t="str">
        <f>VLOOKUP($A27,Participants!$A:$E,2,FALSE)</f>
        <v>Charlie</v>
      </c>
      <c r="G27" t="str">
        <f>VLOOKUP($A27,Participants!$A:$E,3,FALSE)</f>
        <v>Hazard</v>
      </c>
      <c r="H27" t="str">
        <f>VLOOKUP($A27,Participants!$A:$E,5,FALSE)</f>
        <v>SSFC</v>
      </c>
      <c r="I27">
        <v>4</v>
      </c>
      <c r="J27">
        <f t="shared" si="4"/>
        <v>4</v>
      </c>
      <c r="K27">
        <f t="shared" si="5"/>
        <v>22</v>
      </c>
    </row>
    <row r="28" spans="1:11">
      <c r="A28" s="27">
        <v>276</v>
      </c>
      <c r="B28" s="11" t="s">
        <v>715</v>
      </c>
      <c r="C28" s="11">
        <v>2.6851851851851849E-5</v>
      </c>
      <c r="D28" s="11">
        <v>1.5752314814814814E-4</v>
      </c>
      <c r="E28">
        <f>VLOOKUP($A28,Participants!$A:$E,4,FALSE)</f>
        <v>4</v>
      </c>
      <c r="F28" t="str">
        <f>VLOOKUP($A28,Participants!$A:$E,2,FALSE)</f>
        <v>Lee</v>
      </c>
      <c r="G28" t="str">
        <f>VLOOKUP($A28,Participants!$A:$E,3,FALSE)</f>
        <v>Cooper</v>
      </c>
      <c r="H28" t="str">
        <f>VLOOKUP($A28,Participants!$A:$E,5,FALSE)</f>
        <v>St. Barnabas</v>
      </c>
      <c r="I28">
        <v>4</v>
      </c>
      <c r="J28">
        <f t="shared" si="4"/>
        <v>5</v>
      </c>
      <c r="K28">
        <f t="shared" si="5"/>
        <v>27</v>
      </c>
    </row>
    <row r="29" spans="1:11">
      <c r="B29" s="11"/>
      <c r="C29" s="11"/>
      <c r="D29" s="11"/>
    </row>
    <row r="30" spans="1:11">
      <c r="A30" s="27">
        <v>98</v>
      </c>
      <c r="B30" s="11" t="s">
        <v>720</v>
      </c>
      <c r="C30" s="11">
        <v>9.9074074074074071E-5</v>
      </c>
      <c r="D30" s="11">
        <v>9.9074074074074071E-5</v>
      </c>
      <c r="E30" s="27">
        <f>VLOOKUP($A30,Participants!$A:$E,4,FALSE)</f>
        <v>4</v>
      </c>
      <c r="F30" s="27" t="str">
        <f>VLOOKUP($A30,Participants!$A:$E,2,FALSE)</f>
        <v>Kayden</v>
      </c>
      <c r="G30" s="27" t="str">
        <f>VLOOKUP($A30,Participants!$A:$E,3,FALSE)</f>
        <v>Nordholt</v>
      </c>
      <c r="H30" s="27" t="str">
        <f>VLOOKUP($A30,Participants!$A:$E,5,FALSE)</f>
        <v>St Jude</v>
      </c>
      <c r="I30" s="27">
        <v>5</v>
      </c>
      <c r="J30" s="27" t="e">
        <f t="shared" ref="J30:J35" si="6">RANK(D29,IF(I30=5,$D$29:$D$34,),1)</f>
        <v>#N/A</v>
      </c>
      <c r="K30" s="27" t="e">
        <f t="shared" ref="K30:K35" si="7">RANK(D29,$D$2:$D$99,1)</f>
        <v>#N/A</v>
      </c>
    </row>
    <row r="31" spans="1:11">
      <c r="A31" s="27">
        <v>127</v>
      </c>
      <c r="B31" s="11" t="s">
        <v>719</v>
      </c>
      <c r="C31" s="11">
        <v>1.5046296296296296E-6</v>
      </c>
      <c r="D31" s="11">
        <v>1.0069444444444443E-4</v>
      </c>
      <c r="E31" s="27">
        <f>VLOOKUP($A31,Participants!$A:$E,4,FALSE)</f>
        <v>3</v>
      </c>
      <c r="F31" s="27" t="str">
        <f>VLOOKUP($A31,Participants!$A:$E,2,FALSE)</f>
        <v>Thomas</v>
      </c>
      <c r="G31" s="27" t="str">
        <f>VLOOKUP($A31,Participants!$A:$E,3,FALSE)</f>
        <v>Spearing</v>
      </c>
      <c r="H31" s="27" t="str">
        <f>VLOOKUP($A31,Participants!$A:$E,5,FALSE)</f>
        <v>St Jude</v>
      </c>
      <c r="I31" s="27">
        <v>5</v>
      </c>
      <c r="J31" s="27">
        <f t="shared" si="6"/>
        <v>1</v>
      </c>
      <c r="K31" s="27">
        <f t="shared" si="7"/>
        <v>4</v>
      </c>
    </row>
    <row r="32" spans="1:11">
      <c r="A32" s="27">
        <v>34</v>
      </c>
      <c r="B32" s="11" t="s">
        <v>718</v>
      </c>
      <c r="C32" s="11">
        <v>8.4490740740740738E-6</v>
      </c>
      <c r="D32" s="11">
        <v>1.0925925925925925E-4</v>
      </c>
      <c r="E32" s="27">
        <f>VLOOKUP($A32,Participants!$A:$E,4,FALSE)</f>
        <v>3</v>
      </c>
      <c r="F32" s="27" t="str">
        <f>VLOOKUP($A32,Participants!$A:$E,2,FALSE)</f>
        <v xml:space="preserve">Jose </v>
      </c>
      <c r="G32" s="27" t="str">
        <f>VLOOKUP($A32,Participants!$A:$E,3,FALSE)</f>
        <v>Escobedo</v>
      </c>
      <c r="H32" s="27" t="str">
        <f>VLOOKUP($A32,Participants!$A:$E,5,FALSE)</f>
        <v>St Jude</v>
      </c>
      <c r="I32" s="27">
        <v>5</v>
      </c>
      <c r="J32" s="27">
        <f t="shared" si="6"/>
        <v>2</v>
      </c>
      <c r="K32" s="27">
        <f t="shared" si="7"/>
        <v>6</v>
      </c>
    </row>
    <row r="33" spans="1:11">
      <c r="A33" s="27">
        <v>5</v>
      </c>
      <c r="B33" s="11" t="s">
        <v>717</v>
      </c>
      <c r="C33" s="11">
        <v>2.1296296296296293E-5</v>
      </c>
      <c r="D33" s="11">
        <v>1.3055555555555555E-4</v>
      </c>
      <c r="E33" s="27">
        <f>VLOOKUP($A33,Participants!$A:$E,4,FALSE)</f>
        <v>3</v>
      </c>
      <c r="F33" s="27" t="str">
        <f>VLOOKUP($A33,Participants!$A:$E,2,FALSE)</f>
        <v>Maddox</v>
      </c>
      <c r="G33" s="27" t="str">
        <f>VLOOKUP($A33,Participants!$A:$E,3,FALSE)</f>
        <v>Amador</v>
      </c>
      <c r="H33" s="27" t="str">
        <f>VLOOKUP($A33,Participants!$A:$E,5,FALSE)</f>
        <v>St Jude</v>
      </c>
      <c r="I33" s="27">
        <v>5</v>
      </c>
      <c r="J33" s="27">
        <f t="shared" si="6"/>
        <v>3</v>
      </c>
      <c r="K33" s="27">
        <f t="shared" si="7"/>
        <v>15</v>
      </c>
    </row>
    <row r="34" spans="1:11">
      <c r="A34" s="27">
        <v>294</v>
      </c>
      <c r="B34" s="11" t="s">
        <v>716</v>
      </c>
      <c r="C34" s="11">
        <v>5.4398148148148149E-6</v>
      </c>
      <c r="D34" s="11">
        <v>1.3611111111111113E-4</v>
      </c>
      <c r="E34" s="27">
        <f>VLOOKUP($A34,Participants!$A:$E,4,FALSE)</f>
        <v>3</v>
      </c>
      <c r="F34" s="27" t="str">
        <f>VLOOKUP($A34,Participants!$A:$E,2,FALSE)</f>
        <v>Quentin</v>
      </c>
      <c r="G34" s="27" t="str">
        <f>VLOOKUP($A34,Participants!$A:$E,3,FALSE)</f>
        <v>Miller</v>
      </c>
      <c r="H34" s="27" t="str">
        <f>VLOOKUP($A34,Participants!$A:$E,5,FALSE)</f>
        <v>St. Barnabas</v>
      </c>
      <c r="I34" s="27">
        <v>5</v>
      </c>
      <c r="J34" s="27">
        <f t="shared" si="6"/>
        <v>4</v>
      </c>
      <c r="K34" s="27">
        <f t="shared" si="7"/>
        <v>26</v>
      </c>
    </row>
    <row r="35" spans="1:11">
      <c r="A35" s="27">
        <v>252</v>
      </c>
      <c r="B35" s="11" t="s">
        <v>715</v>
      </c>
      <c r="C35" s="11">
        <v>4.6874999999999994E-5</v>
      </c>
      <c r="D35" s="11">
        <v>1.8310185185185186E-4</v>
      </c>
      <c r="E35" s="27">
        <f>VLOOKUP($A35,Participants!$A:$E,4,FALSE)</f>
        <v>4</v>
      </c>
      <c r="F35" s="27" t="str">
        <f>VLOOKUP($A35,Participants!$A:$E,2,FALSE)</f>
        <v>Max</v>
      </c>
      <c r="G35" s="27" t="str">
        <f>VLOOKUP($A35,Participants!$A:$E,3,FALSE)</f>
        <v>Murphy</v>
      </c>
      <c r="H35" s="27" t="str">
        <f>VLOOKUP($A35,Participants!$A:$E,5,FALSE)</f>
        <v>United We Run</v>
      </c>
      <c r="I35" s="27">
        <v>5</v>
      </c>
      <c r="J35" s="27">
        <f t="shared" si="6"/>
        <v>5</v>
      </c>
      <c r="K35" s="27">
        <f t="shared" si="7"/>
        <v>28</v>
      </c>
    </row>
    <row r="36" spans="1:11">
      <c r="B36" s="11"/>
      <c r="C36" s="11"/>
      <c r="D36" s="11"/>
    </row>
    <row r="37" spans="1:11">
      <c r="E37" s="27" t="e">
        <f>VLOOKUP($A37,Participants!$A:$E,4,FALSE)</f>
        <v>#N/A</v>
      </c>
      <c r="F37" s="27" t="e">
        <f>VLOOKUP($A37,Participants!$A:$E,2,FALSE)</f>
        <v>#N/A</v>
      </c>
      <c r="G37" s="27" t="e">
        <f>VLOOKUP($A37,Participants!$A:$E,3,FALSE)</f>
        <v>#N/A</v>
      </c>
      <c r="H37" s="27" t="e">
        <f>VLOOKUP($A37,Participants!$A:$E,5,FALSE)</f>
        <v>#N/A</v>
      </c>
      <c r="I37" s="27">
        <v>6</v>
      </c>
      <c r="J37" s="27" t="e">
        <f t="shared" ref="J37:J42" si="8">RANK(D36,IF(I37=6,$D$36:$D$41,),1)</f>
        <v>#N/A</v>
      </c>
      <c r="K37" s="27" t="e">
        <f t="shared" ref="K37:K42" si="9">RANK(D36,$D$2:$D$99,1)</f>
        <v>#N/A</v>
      </c>
    </row>
    <row r="38" spans="1:11">
      <c r="E38" s="27" t="e">
        <f>VLOOKUP($A38,Participants!$A:$E,4,FALSE)</f>
        <v>#N/A</v>
      </c>
      <c r="F38" s="27" t="e">
        <f>VLOOKUP($A38,Participants!$A:$E,2,FALSE)</f>
        <v>#N/A</v>
      </c>
      <c r="G38" s="27" t="e">
        <f>VLOOKUP($A38,Participants!$A:$E,3,FALSE)</f>
        <v>#N/A</v>
      </c>
      <c r="H38" s="27" t="e">
        <f>VLOOKUP($A38,Participants!$A:$E,5,FALSE)</f>
        <v>#N/A</v>
      </c>
      <c r="I38" s="27">
        <v>6</v>
      </c>
      <c r="J38" s="27" t="e">
        <f t="shared" si="8"/>
        <v>#N/A</v>
      </c>
      <c r="K38" s="27" t="e">
        <f t="shared" si="9"/>
        <v>#N/A</v>
      </c>
    </row>
    <row r="39" spans="1:11">
      <c r="E39" s="27" t="e">
        <f>VLOOKUP($A39,Participants!$A:$E,4,FALSE)</f>
        <v>#N/A</v>
      </c>
      <c r="F39" s="27" t="e">
        <f>VLOOKUP($A39,Participants!$A:$E,2,FALSE)</f>
        <v>#N/A</v>
      </c>
      <c r="G39" s="27" t="e">
        <f>VLOOKUP($A39,Participants!$A:$E,3,FALSE)</f>
        <v>#N/A</v>
      </c>
      <c r="H39" s="27" t="e">
        <f>VLOOKUP($A39,Participants!$A:$E,5,FALSE)</f>
        <v>#N/A</v>
      </c>
      <c r="I39" s="27">
        <v>6</v>
      </c>
      <c r="J39" s="27" t="e">
        <f t="shared" si="8"/>
        <v>#N/A</v>
      </c>
      <c r="K39" s="27" t="e">
        <f t="shared" si="9"/>
        <v>#N/A</v>
      </c>
    </row>
    <row r="40" spans="1:11">
      <c r="E40" s="27" t="e">
        <f>VLOOKUP($A40,Participants!$A:$E,4,FALSE)</f>
        <v>#N/A</v>
      </c>
      <c r="F40" s="27" t="e">
        <f>VLOOKUP($A40,Participants!$A:$E,2,FALSE)</f>
        <v>#N/A</v>
      </c>
      <c r="G40" s="27" t="e">
        <f>VLOOKUP($A40,Participants!$A:$E,3,FALSE)</f>
        <v>#N/A</v>
      </c>
      <c r="H40" s="27" t="e">
        <f>VLOOKUP($A40,Participants!$A:$E,5,FALSE)</f>
        <v>#N/A</v>
      </c>
      <c r="I40" s="27">
        <v>6</v>
      </c>
      <c r="J40" s="27" t="e">
        <f t="shared" si="8"/>
        <v>#N/A</v>
      </c>
      <c r="K40" s="27" t="e">
        <f t="shared" si="9"/>
        <v>#N/A</v>
      </c>
    </row>
    <row r="41" spans="1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8"/>
        <v>#N/A</v>
      </c>
      <c r="K41" t="e">
        <f t="shared" si="9"/>
        <v>#N/A</v>
      </c>
    </row>
    <row r="42" spans="1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8"/>
        <v>#N/A</v>
      </c>
      <c r="K42" t="e">
        <f t="shared" si="9"/>
        <v>#N/A</v>
      </c>
    </row>
  </sheetData>
  <sortState xmlns:xlrd2="http://schemas.microsoft.com/office/spreadsheetml/2017/richdata2" ref="B30:D36">
    <sortCondition ref="D30:D36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600-000000000000}">
      <formula1>Grade</formula1>
    </dataValidation>
  </dataValidations>
  <hyperlinks>
    <hyperlink ref="M1" location="'Schedule of Events'!A1" display="'Return to Schedule of Events" xr:uid="{00000000-0004-0000-0600-000000000000}"/>
    <hyperlink ref="M3" location="Participants!A1" display="Add or Update Participants" xr:uid="{00000000-0004-0000-0600-000001000000}"/>
    <hyperlink ref="M4" location="Overall!A1" display="Overall Place and Points" xr:uid="{00000000-0004-0000-0600-000002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4"/>
  <dimension ref="A1:M42"/>
  <sheetViews>
    <sheetView workbookViewId="0">
      <selection sqref="A1:A1048576"/>
    </sheetView>
  </sheetViews>
  <sheetFormatPr defaultRowHeight="15"/>
  <cols>
    <col min="1" max="1" width="8.7109375" style="27"/>
    <col min="2" max="2" width="9.140625" style="27"/>
    <col min="3" max="3" width="0.140625" style="27" customWidth="1"/>
    <col min="4" max="4" width="9.140625" style="10"/>
    <col min="13" max="13" width="27" bestFit="1" customWidth="1"/>
  </cols>
  <sheetData>
    <row r="1" spans="1:13">
      <c r="A1" s="3" t="s">
        <v>52</v>
      </c>
      <c r="B1" s="3" t="s">
        <v>199</v>
      </c>
      <c r="C1" s="3"/>
      <c r="D1" s="126" t="s">
        <v>0</v>
      </c>
      <c r="E1" s="2" t="s">
        <v>3</v>
      </c>
      <c r="F1" s="2" t="s">
        <v>53</v>
      </c>
      <c r="G1" s="2" t="s">
        <v>54</v>
      </c>
      <c r="H1" s="2" t="s">
        <v>4</v>
      </c>
      <c r="I1" s="2" t="s">
        <v>1</v>
      </c>
      <c r="J1" s="2" t="s">
        <v>6</v>
      </c>
      <c r="K1" s="2" t="s">
        <v>5</v>
      </c>
      <c r="M1" s="12" t="s">
        <v>84</v>
      </c>
    </row>
    <row r="2" spans="1:13">
      <c r="A2" s="27">
        <v>122</v>
      </c>
      <c r="B2" s="11" t="s">
        <v>720</v>
      </c>
      <c r="C2" s="11">
        <v>4.3252314814814808E-4</v>
      </c>
      <c r="D2" s="11">
        <v>4.3252314814814808E-4</v>
      </c>
      <c r="E2">
        <f>VLOOKUP($A2,Participants!$A:$E,4,FALSE)</f>
        <v>3</v>
      </c>
      <c r="F2" t="str">
        <f>VLOOKUP($A2,Participants!$A:$E,2,FALSE)</f>
        <v>Dominic</v>
      </c>
      <c r="G2" t="str">
        <f>VLOOKUP($A2,Participants!$A:$E,3,FALSE)</f>
        <v>Smith</v>
      </c>
      <c r="H2" t="str">
        <f>VLOOKUP($A2,Participants!$A:$E,5,FALSE)</f>
        <v>St Jude</v>
      </c>
      <c r="I2">
        <v>1</v>
      </c>
      <c r="J2">
        <f t="shared" ref="J2:J7" si="0">RANK(D2,IF(I2=1,$D$2:$D$7,),1)</f>
        <v>1</v>
      </c>
      <c r="K2">
        <f>RANK(D2,$D$2:$D$100,1)</f>
        <v>7</v>
      </c>
    </row>
    <row r="3" spans="1:13">
      <c r="A3" s="27">
        <v>92</v>
      </c>
      <c r="B3" s="11" t="s">
        <v>719</v>
      </c>
      <c r="C3" s="11">
        <v>2.8240740740740736E-5</v>
      </c>
      <c r="D3" s="11">
        <v>4.6076388888888897E-4</v>
      </c>
      <c r="E3">
        <f>VLOOKUP($A3,Participants!$A:$E,4,FALSE)</f>
        <v>3</v>
      </c>
      <c r="F3" t="str">
        <f>VLOOKUP($A3,Participants!$A:$E,2,FALSE)</f>
        <v>Daniel</v>
      </c>
      <c r="G3" t="str">
        <f>VLOOKUP($A3,Participants!$A:$E,3,FALSE)</f>
        <v>Monroy</v>
      </c>
      <c r="H3" t="str">
        <f>VLOOKUP($A3,Participants!$A:$E,5,FALSE)</f>
        <v>St Jude</v>
      </c>
      <c r="I3">
        <v>1</v>
      </c>
      <c r="J3">
        <f t="shared" si="0"/>
        <v>2</v>
      </c>
      <c r="K3">
        <f t="shared" ref="K3:K42" si="1">RANK(D3,$D$2:$D$100,1)</f>
        <v>10</v>
      </c>
      <c r="M3" s="13" t="s">
        <v>116</v>
      </c>
    </row>
    <row r="4" spans="1:13">
      <c r="A4" s="27">
        <v>34</v>
      </c>
      <c r="B4" s="11" t="s">
        <v>718</v>
      </c>
      <c r="C4" s="11">
        <v>2.0370370370370369E-5</v>
      </c>
      <c r="D4" s="11">
        <v>4.8113425925925922E-4</v>
      </c>
      <c r="E4">
        <f>VLOOKUP($A4,Participants!$A:$E,4,FALSE)</f>
        <v>3</v>
      </c>
      <c r="F4" t="str">
        <f>VLOOKUP($A4,Participants!$A:$E,2,FALSE)</f>
        <v xml:space="preserve">Jose </v>
      </c>
      <c r="G4" t="str">
        <f>VLOOKUP($A4,Participants!$A:$E,3,FALSE)</f>
        <v>Escobedo</v>
      </c>
      <c r="H4" t="str">
        <f>VLOOKUP($A4,Participants!$A:$E,5,FALSE)</f>
        <v>St Jude</v>
      </c>
      <c r="I4">
        <v>1</v>
      </c>
      <c r="J4">
        <f t="shared" si="0"/>
        <v>3</v>
      </c>
      <c r="K4">
        <f t="shared" si="1"/>
        <v>13</v>
      </c>
      <c r="M4" s="13" t="s">
        <v>117</v>
      </c>
    </row>
    <row r="5" spans="1:13">
      <c r="A5" s="27">
        <v>147</v>
      </c>
      <c r="B5" s="11" t="s">
        <v>717</v>
      </c>
      <c r="C5" s="11">
        <v>3.9351851851851859E-6</v>
      </c>
      <c r="D5" s="11">
        <v>4.8518518518518523E-4</v>
      </c>
      <c r="E5">
        <f>VLOOKUP($A5,Participants!$A:$E,4,FALSE)</f>
        <v>3</v>
      </c>
      <c r="F5" t="str">
        <f>VLOOKUP($A5,Participants!$A:$E,2,FALSE)</f>
        <v>Evan</v>
      </c>
      <c r="G5" t="str">
        <f>VLOOKUP($A5,Participants!$A:$E,3,FALSE)</f>
        <v>Stark</v>
      </c>
      <c r="H5" t="str">
        <f>VLOOKUP($A5,Participants!$A:$E,5,FALSE)</f>
        <v>OLG</v>
      </c>
      <c r="I5">
        <v>1</v>
      </c>
      <c r="J5">
        <f t="shared" si="0"/>
        <v>4</v>
      </c>
      <c r="K5">
        <f t="shared" si="1"/>
        <v>14</v>
      </c>
    </row>
    <row r="6" spans="1:13">
      <c r="A6" s="27">
        <v>38</v>
      </c>
      <c r="B6" s="11" t="s">
        <v>716</v>
      </c>
      <c r="C6" s="11">
        <v>8.8657407407407413E-5</v>
      </c>
      <c r="D6" s="11">
        <v>5.7384259259259248E-4</v>
      </c>
      <c r="E6">
        <f>VLOOKUP($A6,Participants!$A:$E,4,FALSE)</f>
        <v>3</v>
      </c>
      <c r="F6" t="str">
        <f>VLOOKUP($A6,Participants!$A:$E,2,FALSE)</f>
        <v>Jairo</v>
      </c>
      <c r="G6" t="str">
        <f>VLOOKUP($A6,Participants!$A:$E,3,FALSE)</f>
        <v>Garcia</v>
      </c>
      <c r="H6" t="str">
        <f>VLOOKUP($A6,Participants!$A:$E,5,FALSE)</f>
        <v>St Jude</v>
      </c>
      <c r="I6">
        <v>1</v>
      </c>
      <c r="J6">
        <f t="shared" si="0"/>
        <v>5</v>
      </c>
      <c r="K6">
        <f t="shared" si="1"/>
        <v>19</v>
      </c>
    </row>
    <row r="7" spans="1:13">
      <c r="B7" s="11"/>
      <c r="C7" s="11"/>
      <c r="D7" s="11"/>
      <c r="E7" t="e">
        <f>VLOOKUP($A7,Participants!$A:$E,4,FALSE)</f>
        <v>#N/A</v>
      </c>
      <c r="F7" t="e">
        <f>VLOOKUP($A7,Participants!$A:$E,2,FALSE)</f>
        <v>#N/A</v>
      </c>
      <c r="G7" t="e">
        <f>VLOOKUP($A7,Participants!$A:$E,3,FALSE)</f>
        <v>#N/A</v>
      </c>
      <c r="H7" t="e">
        <f>VLOOKUP($A7,Participants!$A:$E,5,FALSE)</f>
        <v>#N/A</v>
      </c>
      <c r="I7">
        <v>1</v>
      </c>
      <c r="J7" t="e">
        <f t="shared" si="0"/>
        <v>#N/A</v>
      </c>
      <c r="K7" t="e">
        <f t="shared" si="1"/>
        <v>#N/A</v>
      </c>
    </row>
    <row r="9" spans="1:13">
      <c r="A9" s="27">
        <v>169</v>
      </c>
      <c r="B9" s="11" t="s">
        <v>720</v>
      </c>
      <c r="C9" s="11">
        <v>4.048611111111111E-4</v>
      </c>
      <c r="D9" s="11">
        <v>4.048611111111111E-4</v>
      </c>
      <c r="E9">
        <f>VLOOKUP($A9,Participants!$A:$E,4,FALSE)</f>
        <v>4</v>
      </c>
      <c r="F9" t="str">
        <f>VLOOKUP($A9,Participants!$A:$E,2,FALSE)</f>
        <v>Xavier</v>
      </c>
      <c r="G9" t="str">
        <f>VLOOKUP($A9,Participants!$A:$E,3,FALSE)</f>
        <v>Eble</v>
      </c>
      <c r="H9" t="str">
        <f>VLOOKUP($A9,Participants!$A:$E,5,FALSE)</f>
        <v>SSFC</v>
      </c>
      <c r="I9">
        <v>2</v>
      </c>
      <c r="J9">
        <f t="shared" ref="J9:J14" si="2">RANK(D9,IF(I9=2,$D$9:$D$14,),1)</f>
        <v>1</v>
      </c>
      <c r="K9">
        <f t="shared" si="1"/>
        <v>1</v>
      </c>
    </row>
    <row r="10" spans="1:13">
      <c r="A10" s="27">
        <v>233</v>
      </c>
      <c r="B10" s="11" t="s">
        <v>719</v>
      </c>
      <c r="C10" s="11">
        <v>6.4814814814814821E-6</v>
      </c>
      <c r="D10" s="11">
        <v>4.1134259259259254E-4</v>
      </c>
      <c r="E10">
        <f>VLOOKUP($A10,Participants!$A:$E,4,FALSE)</f>
        <v>4</v>
      </c>
      <c r="F10" t="str">
        <f>VLOOKUP($A10,Participants!$A:$E,2,FALSE)</f>
        <v>Joel</v>
      </c>
      <c r="G10" t="str">
        <f>VLOOKUP($A10,Participants!$A:$E,3,FALSE)</f>
        <v>Elrod</v>
      </c>
      <c r="H10" t="str">
        <f>VLOOKUP($A10,Participants!$A:$E,5,FALSE)</f>
        <v>United We Run</v>
      </c>
      <c r="I10">
        <v>2</v>
      </c>
      <c r="J10">
        <f t="shared" si="2"/>
        <v>2</v>
      </c>
      <c r="K10">
        <f t="shared" si="1"/>
        <v>2</v>
      </c>
    </row>
    <row r="11" spans="1:13">
      <c r="A11" s="27">
        <v>248</v>
      </c>
      <c r="B11" s="11" t="s">
        <v>718</v>
      </c>
      <c r="C11" s="11">
        <v>1.736111111111111E-6</v>
      </c>
      <c r="D11" s="11">
        <v>4.1319444444444449E-4</v>
      </c>
      <c r="E11">
        <f>VLOOKUP($A11,Participants!$A:$E,4,FALSE)</f>
        <v>4</v>
      </c>
      <c r="F11" t="str">
        <f>VLOOKUP($A11,Participants!$A:$E,2,FALSE)</f>
        <v>Aidan</v>
      </c>
      <c r="G11" t="str">
        <f>VLOOKUP($A11,Participants!$A:$E,3,FALSE)</f>
        <v>McGuire</v>
      </c>
      <c r="H11" t="str">
        <f>VLOOKUP($A11,Participants!$A:$E,5,FALSE)</f>
        <v>United We Run</v>
      </c>
      <c r="I11">
        <v>2</v>
      </c>
      <c r="J11">
        <f t="shared" si="2"/>
        <v>3</v>
      </c>
      <c r="K11">
        <f t="shared" si="1"/>
        <v>3</v>
      </c>
    </row>
    <row r="12" spans="1:13">
      <c r="A12" s="27">
        <v>174</v>
      </c>
      <c r="B12" s="11" t="s">
        <v>717</v>
      </c>
      <c r="C12" s="11">
        <v>1.3773148148148146E-5</v>
      </c>
      <c r="D12" s="11">
        <v>4.2696759259259256E-4</v>
      </c>
      <c r="E12">
        <f>VLOOKUP($A12,Participants!$A:$E,4,FALSE)</f>
        <v>4</v>
      </c>
      <c r="F12" t="str">
        <f>VLOOKUP($A12,Participants!$A:$E,2,FALSE)</f>
        <v>Isais</v>
      </c>
      <c r="G12" t="str">
        <f>VLOOKUP($A12,Participants!$A:$E,3,FALSE)</f>
        <v>Hawkins</v>
      </c>
      <c r="H12" t="str">
        <f>VLOOKUP($A12,Participants!$A:$E,5,FALSE)</f>
        <v>SSFC</v>
      </c>
      <c r="I12">
        <v>2</v>
      </c>
      <c r="J12">
        <f t="shared" si="2"/>
        <v>4</v>
      </c>
      <c r="K12">
        <f t="shared" si="1"/>
        <v>5</v>
      </c>
    </row>
    <row r="13" spans="1:13">
      <c r="A13" s="27">
        <v>231</v>
      </c>
      <c r="B13" s="11" t="s">
        <v>716</v>
      </c>
      <c r="C13" s="11">
        <v>1.736111111111111E-6</v>
      </c>
      <c r="D13" s="11">
        <v>4.2870370370370366E-4</v>
      </c>
      <c r="E13">
        <f>VLOOKUP($A13,Participants!$A:$E,4,FALSE)</f>
        <v>4</v>
      </c>
      <c r="F13" t="str">
        <f>VLOOKUP($A13,Participants!$A:$E,2,FALSE)</f>
        <v>Reed</v>
      </c>
      <c r="G13" t="str">
        <f>VLOOKUP($A13,Participants!$A:$E,3,FALSE)</f>
        <v>Cromwell</v>
      </c>
      <c r="H13" t="str">
        <f>VLOOKUP($A13,Participants!$A:$E,5,FALSE)</f>
        <v>United We Run</v>
      </c>
      <c r="I13">
        <v>2</v>
      </c>
      <c r="J13">
        <f t="shared" si="2"/>
        <v>5</v>
      </c>
      <c r="K13">
        <f t="shared" si="1"/>
        <v>6</v>
      </c>
    </row>
    <row r="14" spans="1:13">
      <c r="A14" s="27">
        <v>63</v>
      </c>
      <c r="B14" s="11" t="s">
        <v>715</v>
      </c>
      <c r="C14" s="11">
        <v>3.4606481481481482E-5</v>
      </c>
      <c r="D14" s="11">
        <v>4.6342592592592594E-4</v>
      </c>
      <c r="E14">
        <f>VLOOKUP($A14,Participants!$A:$E,4,FALSE)</f>
        <v>4</v>
      </c>
      <c r="F14" t="str">
        <f>VLOOKUP($A14,Participants!$A:$E,2,FALSE)</f>
        <v>Caleb</v>
      </c>
      <c r="G14" t="str">
        <f>VLOOKUP($A14,Participants!$A:$E,3,FALSE)</f>
        <v>Kitchens</v>
      </c>
      <c r="H14" t="str">
        <f>VLOOKUP($A14,Participants!$A:$E,5,FALSE)</f>
        <v>St Jude</v>
      </c>
      <c r="I14">
        <v>2</v>
      </c>
      <c r="J14">
        <f t="shared" si="2"/>
        <v>6</v>
      </c>
      <c r="K14">
        <f t="shared" si="1"/>
        <v>11</v>
      </c>
    </row>
    <row r="15" spans="1:13">
      <c r="B15" s="11"/>
      <c r="C15" s="11"/>
      <c r="D15" s="11"/>
    </row>
    <row r="16" spans="1:13">
      <c r="A16" s="27">
        <v>158</v>
      </c>
      <c r="B16" s="11" t="s">
        <v>720</v>
      </c>
      <c r="C16" s="11">
        <v>4.4606481481481477E-4</v>
      </c>
      <c r="D16" s="11">
        <v>4.4606481481481477E-4</v>
      </c>
      <c r="E16">
        <f>VLOOKUP($A16,Participants!$A:$E,4,FALSE)</f>
        <v>4</v>
      </c>
      <c r="F16" t="str">
        <f>VLOOKUP($A16,Participants!$A:$E,2,FALSE)</f>
        <v>Jacob</v>
      </c>
      <c r="G16" t="str">
        <f>VLOOKUP($A16,Participants!$A:$E,3,FALSE)</f>
        <v>Clark</v>
      </c>
      <c r="H16" t="str">
        <f>VLOOKUP($A16,Participants!$A:$E,5,FALSE)</f>
        <v>SSFC</v>
      </c>
      <c r="I16">
        <v>3</v>
      </c>
      <c r="J16">
        <f t="shared" ref="J16:J21" si="3">RANK(D16,IF(I16=3,$D$16:$D$21,),1)</f>
        <v>1</v>
      </c>
      <c r="K16">
        <f t="shared" si="1"/>
        <v>9</v>
      </c>
    </row>
    <row r="17" spans="1:11">
      <c r="A17" s="27">
        <v>187</v>
      </c>
      <c r="B17" s="11" t="s">
        <v>719</v>
      </c>
      <c r="C17" s="11">
        <v>6.1342592592592587E-5</v>
      </c>
      <c r="D17" s="11">
        <v>5.0740740740740748E-4</v>
      </c>
      <c r="E17">
        <f>VLOOKUP($A17,Participants!$A:$E,4,FALSE)</f>
        <v>4</v>
      </c>
      <c r="F17" t="str">
        <f>VLOOKUP($A17,Participants!$A:$E,2,FALSE)</f>
        <v>Parker</v>
      </c>
      <c r="G17" t="str">
        <f>VLOOKUP($A17,Participants!$A:$E,3,FALSE)</f>
        <v>Meyers</v>
      </c>
      <c r="H17" t="str">
        <f>VLOOKUP($A17,Participants!$A:$E,5,FALSE)</f>
        <v>SSFC</v>
      </c>
      <c r="I17">
        <v>3</v>
      </c>
      <c r="J17">
        <f t="shared" si="3"/>
        <v>2</v>
      </c>
      <c r="K17">
        <f t="shared" si="1"/>
        <v>16</v>
      </c>
    </row>
    <row r="18" spans="1:11">
      <c r="A18" s="27">
        <v>19</v>
      </c>
      <c r="B18" s="11" t="s">
        <v>718</v>
      </c>
      <c r="C18" s="11">
        <v>1.2847222222222224E-5</v>
      </c>
      <c r="D18" s="11">
        <v>5.2025462962962973E-4</v>
      </c>
      <c r="E18">
        <f>VLOOKUP($A18,Participants!$A:$E,4,FALSE)</f>
        <v>4</v>
      </c>
      <c r="F18" t="str">
        <f>VLOOKUP($A18,Participants!$A:$E,2,FALSE)</f>
        <v xml:space="preserve">Jason </v>
      </c>
      <c r="G18" t="str">
        <f>VLOOKUP($A18,Participants!$A:$E,3,FALSE)</f>
        <v>Cardenas</v>
      </c>
      <c r="H18" t="str">
        <f>VLOOKUP($A18,Participants!$A:$E,5,FALSE)</f>
        <v>St Jude</v>
      </c>
      <c r="I18">
        <v>3</v>
      </c>
      <c r="J18">
        <f t="shared" si="3"/>
        <v>3</v>
      </c>
      <c r="K18">
        <f t="shared" si="1"/>
        <v>17</v>
      </c>
    </row>
    <row r="19" spans="1:11">
      <c r="A19" s="27">
        <v>225</v>
      </c>
      <c r="B19" s="11" t="s">
        <v>717</v>
      </c>
      <c r="C19" s="11">
        <v>1.4120370370370368E-5</v>
      </c>
      <c r="D19" s="11">
        <v>5.3449074074074065E-4</v>
      </c>
      <c r="E19">
        <f>VLOOKUP($A19,Participants!$A:$E,4,FALSE)</f>
        <v>4</v>
      </c>
      <c r="F19" t="str">
        <f>VLOOKUP($A19,Participants!$A:$E,2,FALSE)</f>
        <v>Caleb</v>
      </c>
      <c r="G19" t="str">
        <f>VLOOKUP($A19,Participants!$A:$E,3,FALSE)</f>
        <v>Brunson</v>
      </c>
      <c r="H19" t="str">
        <f>VLOOKUP($A19,Participants!$A:$E,5,FALSE)</f>
        <v>United We Run</v>
      </c>
      <c r="I19">
        <v>3</v>
      </c>
      <c r="J19">
        <f t="shared" si="3"/>
        <v>4</v>
      </c>
      <c r="K19">
        <f t="shared" si="1"/>
        <v>18</v>
      </c>
    </row>
    <row r="20" spans="1:11">
      <c r="A20" s="27">
        <v>5</v>
      </c>
      <c r="B20" s="11" t="s">
        <v>716</v>
      </c>
      <c r="C20" s="11">
        <v>7.2685185185185193E-5</v>
      </c>
      <c r="D20" s="11">
        <v>6.0717592592592583E-4</v>
      </c>
      <c r="E20">
        <f>VLOOKUP($A20,Participants!$A:$E,4,FALSE)</f>
        <v>3</v>
      </c>
      <c r="F20" t="str">
        <f>VLOOKUP($A20,Participants!$A:$E,2,FALSE)</f>
        <v>Maddox</v>
      </c>
      <c r="G20" t="str">
        <f>VLOOKUP($A20,Participants!$A:$E,3,FALSE)</f>
        <v>Amador</v>
      </c>
      <c r="H20" t="str">
        <f>VLOOKUP($A20,Participants!$A:$E,5,FALSE)</f>
        <v>St Jude</v>
      </c>
      <c r="I20">
        <v>3</v>
      </c>
      <c r="J20">
        <f t="shared" si="3"/>
        <v>5</v>
      </c>
      <c r="K20">
        <f t="shared" si="1"/>
        <v>20</v>
      </c>
    </row>
    <row r="21" spans="1:11">
      <c r="B21" s="11"/>
      <c r="C21" s="11"/>
      <c r="D21" s="11"/>
      <c r="E21" t="e">
        <f>VLOOKUP($A21,Participants!$A:$E,4,FALSE)</f>
        <v>#N/A</v>
      </c>
      <c r="F21" t="e">
        <f>VLOOKUP($A21,Participants!$A:$E,2,FALSE)</f>
        <v>#N/A</v>
      </c>
      <c r="G21" t="e">
        <f>VLOOKUP($A21,Participants!$A:$E,3,FALSE)</f>
        <v>#N/A</v>
      </c>
      <c r="H21" t="e">
        <f>VLOOKUP($A21,Participants!$A:$E,5,FALSE)</f>
        <v>#N/A</v>
      </c>
      <c r="I21">
        <v>3</v>
      </c>
      <c r="J21" t="e">
        <f t="shared" si="3"/>
        <v>#N/A</v>
      </c>
      <c r="K21" t="e">
        <f t="shared" si="1"/>
        <v>#N/A</v>
      </c>
    </row>
    <row r="23" spans="1:11">
      <c r="A23" s="27">
        <v>98</v>
      </c>
      <c r="B23" s="11" t="s">
        <v>720</v>
      </c>
      <c r="C23" s="11">
        <v>4.1458333333333326E-4</v>
      </c>
      <c r="D23" s="11">
        <v>4.1458333333333326E-4</v>
      </c>
      <c r="E23">
        <f>VLOOKUP($A23,Participants!$A:$E,4,FALSE)</f>
        <v>4</v>
      </c>
      <c r="F23" t="str">
        <f>VLOOKUP($A23,Participants!$A:$E,2,FALSE)</f>
        <v>Kayden</v>
      </c>
      <c r="G23" t="str">
        <f>VLOOKUP($A23,Participants!$A:$E,3,FALSE)</f>
        <v>Nordholt</v>
      </c>
      <c r="H23" t="str">
        <f>VLOOKUP($A23,Participants!$A:$E,5,FALSE)</f>
        <v>St Jude</v>
      </c>
      <c r="I23">
        <v>4</v>
      </c>
      <c r="J23">
        <f t="shared" ref="J23:J28" si="4">RANK(D23,IF(I23=4,$D$23:$D$28,),1)</f>
        <v>1</v>
      </c>
      <c r="K23">
        <f t="shared" si="1"/>
        <v>4</v>
      </c>
    </row>
    <row r="24" spans="1:11">
      <c r="A24" s="27">
        <v>201</v>
      </c>
      <c r="B24" s="11" t="s">
        <v>719</v>
      </c>
      <c r="C24" s="11">
        <v>2.7893518518518523E-5</v>
      </c>
      <c r="D24" s="11">
        <v>4.4259259259259268E-4</v>
      </c>
      <c r="E24">
        <f>VLOOKUP($A24,Participants!$A:$E,4,FALSE)</f>
        <v>4</v>
      </c>
      <c r="F24" t="str">
        <f>VLOOKUP($A24,Participants!$A:$E,2,FALSE)</f>
        <v>Brayson</v>
      </c>
      <c r="G24" t="str">
        <f>VLOOKUP($A24,Participants!$A:$E,3,FALSE)</f>
        <v>Thomas</v>
      </c>
      <c r="H24" t="str">
        <f>VLOOKUP($A24,Participants!$A:$E,5,FALSE)</f>
        <v>SSFC</v>
      </c>
      <c r="I24">
        <v>4</v>
      </c>
      <c r="J24">
        <f t="shared" si="4"/>
        <v>2</v>
      </c>
      <c r="K24">
        <f t="shared" si="1"/>
        <v>8</v>
      </c>
    </row>
    <row r="25" spans="1:11">
      <c r="A25" s="27">
        <v>150</v>
      </c>
      <c r="B25" s="11" t="s">
        <v>718</v>
      </c>
      <c r="C25" s="11">
        <v>2.9166666666666666E-5</v>
      </c>
      <c r="D25" s="11">
        <v>4.7187500000000007E-4</v>
      </c>
      <c r="E25">
        <f>VLOOKUP($A25,Participants!$A:$E,4,FALSE)</f>
        <v>4</v>
      </c>
      <c r="F25" t="str">
        <f>VLOOKUP($A25,Participants!$A:$E,2,FALSE)</f>
        <v>Tyler</v>
      </c>
      <c r="G25" t="str">
        <f>VLOOKUP($A25,Participants!$A:$E,3,FALSE)</f>
        <v>Allen</v>
      </c>
      <c r="H25" t="str">
        <f>VLOOKUP($A25,Participants!$A:$E,5,FALSE)</f>
        <v>SSFC</v>
      </c>
      <c r="I25">
        <v>4</v>
      </c>
      <c r="J25">
        <f t="shared" si="4"/>
        <v>3</v>
      </c>
      <c r="K25">
        <f t="shared" si="1"/>
        <v>12</v>
      </c>
    </row>
    <row r="26" spans="1:11">
      <c r="A26" s="27">
        <v>267</v>
      </c>
      <c r="B26" s="11" t="s">
        <v>717</v>
      </c>
      <c r="C26" s="11">
        <v>2.4421296296296298E-5</v>
      </c>
      <c r="D26" s="11">
        <v>4.9629629629629633E-4</v>
      </c>
      <c r="E26">
        <f>VLOOKUP($A26,Participants!$A:$E,4,FALSE)</f>
        <v>4</v>
      </c>
      <c r="F26" t="str">
        <f>VLOOKUP($A26,Participants!$A:$E,2,FALSE)</f>
        <v>Lee</v>
      </c>
      <c r="G26" t="str">
        <f>VLOOKUP($A26,Participants!$A:$E,3,FALSE)</f>
        <v>Stepp</v>
      </c>
      <c r="H26" t="str">
        <f>VLOOKUP($A26,Participants!$A:$E,5,FALSE)</f>
        <v>United We Run</v>
      </c>
      <c r="I26">
        <v>4</v>
      </c>
      <c r="J26">
        <f t="shared" si="4"/>
        <v>4</v>
      </c>
      <c r="K26">
        <f t="shared" si="1"/>
        <v>15</v>
      </c>
    </row>
    <row r="27" spans="1:11">
      <c r="B27" s="11"/>
      <c r="C27" s="11"/>
      <c r="D27" s="11"/>
      <c r="E27" t="e">
        <f>VLOOKUP($A27,Participants!$A:$E,4,FALSE)</f>
        <v>#N/A</v>
      </c>
      <c r="F27" t="e">
        <f>VLOOKUP($A27,Participants!$A:$E,2,FALSE)</f>
        <v>#N/A</v>
      </c>
      <c r="G27" t="e">
        <f>VLOOKUP($A27,Participants!$A:$E,3,FALSE)</f>
        <v>#N/A</v>
      </c>
      <c r="H27" t="e">
        <f>VLOOKUP($A27,Participants!$A:$E,5,FALSE)</f>
        <v>#N/A</v>
      </c>
      <c r="I27">
        <v>4</v>
      </c>
      <c r="J27" t="e">
        <f t="shared" si="4"/>
        <v>#N/A</v>
      </c>
      <c r="K27" t="e">
        <f t="shared" si="1"/>
        <v>#N/A</v>
      </c>
    </row>
    <row r="28" spans="1:11">
      <c r="E28" t="e">
        <f>VLOOKUP($A28,Participants!$A:$E,4,FALSE)</f>
        <v>#N/A</v>
      </c>
      <c r="F28" t="e">
        <f>VLOOKUP($A28,Participants!$A:$E,2,FALSE)</f>
        <v>#N/A</v>
      </c>
      <c r="G28" t="e">
        <f>VLOOKUP($A28,Participants!$A:$E,3,FALSE)</f>
        <v>#N/A</v>
      </c>
      <c r="H28" t="e">
        <f>VLOOKUP($A28,Participants!$A:$E,5,FALSE)</f>
        <v>#N/A</v>
      </c>
      <c r="I28">
        <v>4</v>
      </c>
      <c r="J28" t="e">
        <f t="shared" si="4"/>
        <v>#N/A</v>
      </c>
      <c r="K28" t="e">
        <f t="shared" si="1"/>
        <v>#N/A</v>
      </c>
    </row>
    <row r="30" spans="1:11">
      <c r="E30" t="e">
        <f>VLOOKUP($A30,Participants!$A:$E,4,FALSE)</f>
        <v>#N/A</v>
      </c>
      <c r="F30" t="e">
        <f>VLOOKUP($A30,Participants!$A:$E,2,FALSE)</f>
        <v>#N/A</v>
      </c>
      <c r="G30" t="e">
        <f>VLOOKUP($A30,Participants!$A:$E,3,FALSE)</f>
        <v>#N/A</v>
      </c>
      <c r="H30" t="e">
        <f>VLOOKUP($A30,Participants!$A:$E,5,FALSE)</f>
        <v>#N/A</v>
      </c>
      <c r="I30">
        <v>5</v>
      </c>
      <c r="J30" t="e">
        <f>RANK(D30,IF(I30=5,$D$30:$D$35,),1)</f>
        <v>#N/A</v>
      </c>
      <c r="K30" t="e">
        <f t="shared" si="1"/>
        <v>#N/A</v>
      </c>
    </row>
    <row r="31" spans="1:11">
      <c r="E31" t="e">
        <f>VLOOKUP($A31,Participants!$A:$E,4,FALSE)</f>
        <v>#N/A</v>
      </c>
      <c r="F31" t="e">
        <f>VLOOKUP($A31,Participants!$A:$E,2,FALSE)</f>
        <v>#N/A</v>
      </c>
      <c r="G31" t="e">
        <f>VLOOKUP($A31,Participants!$A:$E,3,FALSE)</f>
        <v>#N/A</v>
      </c>
      <c r="H31" t="e">
        <f>VLOOKUP($A31,Participants!$A:$E,5,FALSE)</f>
        <v>#N/A</v>
      </c>
      <c r="I31">
        <v>5</v>
      </c>
      <c r="J31" t="e">
        <f t="shared" ref="J31:J35" si="5">RANK(D31,IF(I31=5,$D$30:$D$35,),1)</f>
        <v>#N/A</v>
      </c>
      <c r="K31" t="e">
        <f t="shared" si="1"/>
        <v>#N/A</v>
      </c>
    </row>
    <row r="32" spans="1:11">
      <c r="E32" t="e">
        <f>VLOOKUP($A32,Participants!$A:$E,4,FALSE)</f>
        <v>#N/A</v>
      </c>
      <c r="F32" t="e">
        <f>VLOOKUP($A32,Participants!$A:$E,2,FALSE)</f>
        <v>#N/A</v>
      </c>
      <c r="G32" t="e">
        <f>VLOOKUP($A32,Participants!$A:$E,3,FALSE)</f>
        <v>#N/A</v>
      </c>
      <c r="H32" t="e">
        <f>VLOOKUP($A32,Participants!$A:$E,5,FALSE)</f>
        <v>#N/A</v>
      </c>
      <c r="I32">
        <v>5</v>
      </c>
      <c r="J32" t="e">
        <f t="shared" si="5"/>
        <v>#N/A</v>
      </c>
      <c r="K32" t="e">
        <f t="shared" si="1"/>
        <v>#N/A</v>
      </c>
    </row>
    <row r="33" spans="5:11">
      <c r="E33" t="e">
        <f>VLOOKUP($A33,Participants!$A:$E,4,FALSE)</f>
        <v>#N/A</v>
      </c>
      <c r="F33" t="e">
        <f>VLOOKUP($A33,Participants!$A:$E,2,FALSE)</f>
        <v>#N/A</v>
      </c>
      <c r="G33" t="e">
        <f>VLOOKUP($A33,Participants!$A:$E,3,FALSE)</f>
        <v>#N/A</v>
      </c>
      <c r="H33" t="e">
        <f>VLOOKUP($A33,Participants!$A:$E,5,FALSE)</f>
        <v>#N/A</v>
      </c>
      <c r="I33">
        <v>5</v>
      </c>
      <c r="J33" t="e">
        <f t="shared" si="5"/>
        <v>#N/A</v>
      </c>
      <c r="K33" t="e">
        <f t="shared" si="1"/>
        <v>#N/A</v>
      </c>
    </row>
    <row r="34" spans="5:11">
      <c r="E34" t="e">
        <f>VLOOKUP($A34,Participants!$A:$E,4,FALSE)</f>
        <v>#N/A</v>
      </c>
      <c r="F34" t="e">
        <f>VLOOKUP($A34,Participants!$A:$E,2,FALSE)</f>
        <v>#N/A</v>
      </c>
      <c r="G34" t="e">
        <f>VLOOKUP($A34,Participants!$A:$E,3,FALSE)</f>
        <v>#N/A</v>
      </c>
      <c r="H34" t="e">
        <f>VLOOKUP($A34,Participants!$A:$E,5,FALSE)</f>
        <v>#N/A</v>
      </c>
      <c r="I34">
        <v>5</v>
      </c>
      <c r="J34" t="e">
        <f t="shared" si="5"/>
        <v>#N/A</v>
      </c>
      <c r="K34" t="e">
        <f t="shared" si="1"/>
        <v>#N/A</v>
      </c>
    </row>
    <row r="35" spans="5:11">
      <c r="E35" t="e">
        <f>VLOOKUP($A35,Participants!$A:$E,4,FALSE)</f>
        <v>#N/A</v>
      </c>
      <c r="F35" t="e">
        <f>VLOOKUP($A35,Participants!$A:$E,2,FALSE)</f>
        <v>#N/A</v>
      </c>
      <c r="G35" t="e">
        <f>VLOOKUP($A35,Participants!$A:$E,3,FALSE)</f>
        <v>#N/A</v>
      </c>
      <c r="H35" t="e">
        <f>VLOOKUP($A35,Participants!$A:$E,5,FALSE)</f>
        <v>#N/A</v>
      </c>
      <c r="I35">
        <v>5</v>
      </c>
      <c r="J35" t="e">
        <f t="shared" si="5"/>
        <v>#N/A</v>
      </c>
      <c r="K35" t="e">
        <f t="shared" si="1"/>
        <v>#N/A</v>
      </c>
    </row>
    <row r="37" spans="5:11">
      <c r="E37" t="e">
        <f>VLOOKUP($A37,Participants!$A:$E,4,FALSE)</f>
        <v>#N/A</v>
      </c>
      <c r="F37" t="e">
        <f>VLOOKUP($A37,Participants!$A:$E,2,FALSE)</f>
        <v>#N/A</v>
      </c>
      <c r="G37" t="e">
        <f>VLOOKUP($A37,Participants!$A:$E,3,FALSE)</f>
        <v>#N/A</v>
      </c>
      <c r="H37" t="e">
        <f>VLOOKUP($A37,Participants!$A:$E,5,FALSE)</f>
        <v>#N/A</v>
      </c>
      <c r="I37">
        <v>6</v>
      </c>
      <c r="J37" t="e">
        <f>RANK(D37,IF(I37=6,$D$37:$D$42,),1)</f>
        <v>#N/A</v>
      </c>
      <c r="K37" t="e">
        <f t="shared" si="1"/>
        <v>#N/A</v>
      </c>
    </row>
    <row r="38" spans="5:11">
      <c r="E38" t="e">
        <f>VLOOKUP($A38,Participants!$A:$E,4,FALSE)</f>
        <v>#N/A</v>
      </c>
      <c r="F38" t="e">
        <f>VLOOKUP($A38,Participants!$A:$E,2,FALSE)</f>
        <v>#N/A</v>
      </c>
      <c r="G38" t="e">
        <f>VLOOKUP($A38,Participants!$A:$E,3,FALSE)</f>
        <v>#N/A</v>
      </c>
      <c r="H38" t="e">
        <f>VLOOKUP($A38,Participants!$A:$E,5,FALSE)</f>
        <v>#N/A</v>
      </c>
      <c r="I38">
        <v>6</v>
      </c>
      <c r="J38" t="e">
        <f t="shared" ref="J38:J42" si="6">RANK(D38,IF(I38=6,$D$37:$D$42,),1)</f>
        <v>#N/A</v>
      </c>
      <c r="K38" t="e">
        <f t="shared" si="1"/>
        <v>#N/A</v>
      </c>
    </row>
    <row r="39" spans="5:11">
      <c r="E39" t="e">
        <f>VLOOKUP($A39,Participants!$A:$E,4,FALSE)</f>
        <v>#N/A</v>
      </c>
      <c r="F39" t="e">
        <f>VLOOKUP($A39,Participants!$A:$E,2,FALSE)</f>
        <v>#N/A</v>
      </c>
      <c r="G39" t="e">
        <f>VLOOKUP($A39,Participants!$A:$E,3,FALSE)</f>
        <v>#N/A</v>
      </c>
      <c r="H39" t="e">
        <f>VLOOKUP($A39,Participants!$A:$E,5,FALSE)</f>
        <v>#N/A</v>
      </c>
      <c r="I39">
        <v>6</v>
      </c>
      <c r="J39" t="e">
        <f t="shared" si="6"/>
        <v>#N/A</v>
      </c>
      <c r="K39" t="e">
        <f t="shared" si="1"/>
        <v>#N/A</v>
      </c>
    </row>
    <row r="40" spans="5:11">
      <c r="E40" t="e">
        <f>VLOOKUP($A40,Participants!$A:$E,4,FALSE)</f>
        <v>#N/A</v>
      </c>
      <c r="F40" t="e">
        <f>VLOOKUP($A40,Participants!$A:$E,2,FALSE)</f>
        <v>#N/A</v>
      </c>
      <c r="G40" t="e">
        <f>VLOOKUP($A40,Participants!$A:$E,3,FALSE)</f>
        <v>#N/A</v>
      </c>
      <c r="H40" t="e">
        <f>VLOOKUP($A40,Participants!$A:$E,5,FALSE)</f>
        <v>#N/A</v>
      </c>
      <c r="I40">
        <v>6</v>
      </c>
      <c r="J40" t="e">
        <f t="shared" si="6"/>
        <v>#N/A</v>
      </c>
      <c r="K40" t="e">
        <f t="shared" si="1"/>
        <v>#N/A</v>
      </c>
    </row>
    <row r="41" spans="5:11">
      <c r="E41" t="e">
        <f>VLOOKUP($A41,Participants!$A:$E,4,FALSE)</f>
        <v>#N/A</v>
      </c>
      <c r="F41" t="e">
        <f>VLOOKUP($A41,Participants!$A:$E,2,FALSE)</f>
        <v>#N/A</v>
      </c>
      <c r="G41" t="e">
        <f>VLOOKUP($A41,Participants!$A:$E,3,FALSE)</f>
        <v>#N/A</v>
      </c>
      <c r="H41" t="e">
        <f>VLOOKUP($A41,Participants!$A:$E,5,FALSE)</f>
        <v>#N/A</v>
      </c>
      <c r="I41">
        <v>6</v>
      </c>
      <c r="J41" t="e">
        <f t="shared" si="6"/>
        <v>#N/A</v>
      </c>
      <c r="K41" t="e">
        <f t="shared" si="1"/>
        <v>#N/A</v>
      </c>
    </row>
    <row r="42" spans="5:11">
      <c r="E42" t="e">
        <f>VLOOKUP($A42,Participants!$A:$E,4,FALSE)</f>
        <v>#N/A</v>
      </c>
      <c r="F42" t="e">
        <f>VLOOKUP($A42,Participants!$A:$E,2,FALSE)</f>
        <v>#N/A</v>
      </c>
      <c r="G42" t="e">
        <f>VLOOKUP($A42,Participants!$A:$E,3,FALSE)</f>
        <v>#N/A</v>
      </c>
      <c r="H42" t="e">
        <f>VLOOKUP($A42,Participants!$A:$E,5,FALSE)</f>
        <v>#N/A</v>
      </c>
      <c r="I42">
        <v>6</v>
      </c>
      <c r="J42" t="e">
        <f t="shared" si="6"/>
        <v>#N/A</v>
      </c>
      <c r="K42" t="e">
        <f t="shared" si="1"/>
        <v>#N/A</v>
      </c>
    </row>
  </sheetData>
  <sortState xmlns:xlrd2="http://schemas.microsoft.com/office/spreadsheetml/2017/richdata2" ref="B23:D27">
    <sortCondition ref="D23:D27"/>
  </sortState>
  <dataValidations count="1">
    <dataValidation type="list" allowBlank="1" showInputMessage="1" showErrorMessage="1" errorTitle="Choose a School" error="Please choose a valid school for this Meet." promptTitle="Choose School" sqref="E2:E28 E30:E35 E37:E42" xr:uid="{00000000-0002-0000-0700-000000000000}">
      <formula1>Grade</formula1>
    </dataValidation>
  </dataValidations>
  <hyperlinks>
    <hyperlink ref="M1" location="'Schedule of Events'!A1" display="'Return to Schedule of Events" xr:uid="{00000000-0004-0000-0700-000000000000}"/>
    <hyperlink ref="M3" location="Participants!A1" display="Add or Update Participants" xr:uid="{00000000-0004-0000-0700-000001000000}"/>
    <hyperlink ref="M4" location="Overall!A1" display="Overall Place and Points" xr:uid="{00000000-0004-0000-07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</vt:i4>
      </vt:variant>
    </vt:vector>
  </HeadingPairs>
  <TitlesOfParts>
    <vt:vector size="64" baseType="lpstr">
      <vt:lpstr>Schedule of Events</vt:lpstr>
      <vt:lpstr>Participants</vt:lpstr>
      <vt:lpstr>Sheet1</vt:lpstr>
      <vt:lpstr>Schedule</vt:lpstr>
      <vt:lpstr>Teams</vt:lpstr>
      <vt:lpstr>1600 Boys</vt:lpstr>
      <vt:lpstr>400 4th Boys</vt:lpstr>
      <vt:lpstr>50 4th Boys</vt:lpstr>
      <vt:lpstr>200 4th Boys</vt:lpstr>
      <vt:lpstr>800 4th Boys</vt:lpstr>
      <vt:lpstr>100 4th Boys</vt:lpstr>
      <vt:lpstr>Baseball 4th Boys</vt:lpstr>
      <vt:lpstr>LongJump 4th Boys</vt:lpstr>
      <vt:lpstr>HighJump 4th Boys</vt:lpstr>
      <vt:lpstr>400 56 Boys</vt:lpstr>
      <vt:lpstr>50 56 Boys</vt:lpstr>
      <vt:lpstr>200 56 Boys</vt:lpstr>
      <vt:lpstr>800 56 Boys</vt:lpstr>
      <vt:lpstr>100 56 Boys</vt:lpstr>
      <vt:lpstr>Shotput 56 Boys</vt:lpstr>
      <vt:lpstr>LongJump 56 Boys</vt:lpstr>
      <vt:lpstr>HighJump 56 Boys</vt:lpstr>
      <vt:lpstr>Hurdles Cadet Boys</vt:lpstr>
      <vt:lpstr>200 Cadet Boys</vt:lpstr>
      <vt:lpstr>400 Cadet Boys</vt:lpstr>
      <vt:lpstr>800 Cadet Boys</vt:lpstr>
      <vt:lpstr>100 Cadet Boys</vt:lpstr>
      <vt:lpstr>Shotput Cadet Boys</vt:lpstr>
      <vt:lpstr>LongJump Cadet Boys</vt:lpstr>
      <vt:lpstr>HighJump Cadet Boys</vt:lpstr>
      <vt:lpstr>4X100 Boys</vt:lpstr>
      <vt:lpstr>800XMedley Boys</vt:lpstr>
      <vt:lpstr>1600 Girls</vt:lpstr>
      <vt:lpstr>400 4th Girls</vt:lpstr>
      <vt:lpstr>50 4th Girls</vt:lpstr>
      <vt:lpstr>200 4th Girls</vt:lpstr>
      <vt:lpstr>800 4th Girls</vt:lpstr>
      <vt:lpstr>100 4th Girls</vt:lpstr>
      <vt:lpstr>Softball 4th Girls</vt:lpstr>
      <vt:lpstr>Kickball 4th Girls</vt:lpstr>
      <vt:lpstr>LongJump 4th Girls</vt:lpstr>
      <vt:lpstr>HighJump 4th Girls</vt:lpstr>
      <vt:lpstr>400 56 Girls</vt:lpstr>
      <vt:lpstr>50 56 Girls</vt:lpstr>
      <vt:lpstr>200 56 Girls</vt:lpstr>
      <vt:lpstr>800 56 Girls</vt:lpstr>
      <vt:lpstr>100 56 Girls</vt:lpstr>
      <vt:lpstr>Softball 56 Girls</vt:lpstr>
      <vt:lpstr>Kickball 56 Girls</vt:lpstr>
      <vt:lpstr>LongJump 56 Girls</vt:lpstr>
      <vt:lpstr>HighJump 56 Girls</vt:lpstr>
      <vt:lpstr>Hurdles Cadet Girls</vt:lpstr>
      <vt:lpstr>400 Cadet Girls</vt:lpstr>
      <vt:lpstr>200 Cadet Girls</vt:lpstr>
      <vt:lpstr>800 Cadet Girls</vt:lpstr>
      <vt:lpstr>100 Cadet Girls</vt:lpstr>
      <vt:lpstr>Shotput Cadet Girls</vt:lpstr>
      <vt:lpstr>Kickball Cadet Girls</vt:lpstr>
      <vt:lpstr>LongJump Cadet Girls</vt:lpstr>
      <vt:lpstr>HighJump Cadet Girls</vt:lpstr>
      <vt:lpstr>4X100 Girls</vt:lpstr>
      <vt:lpstr>800XMedley Girls</vt:lpstr>
      <vt:lpstr>Field</vt:lpstr>
      <vt:lpstr>sort</vt:lpstr>
    </vt:vector>
  </TitlesOfParts>
  <Company>Eli Lilly and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CA88349</dc:creator>
  <cp:lastModifiedBy>Dane Mize</cp:lastModifiedBy>
  <cp:lastPrinted>2015-03-07T03:36:25Z</cp:lastPrinted>
  <dcterms:created xsi:type="dcterms:W3CDTF">2011-02-15T15:09:20Z</dcterms:created>
  <dcterms:modified xsi:type="dcterms:W3CDTF">2021-04-12T13:28:04Z</dcterms:modified>
</cp:coreProperties>
</file>